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ate-fs\public\総務部\財政課\財政共有\9.財政健全化\04 財政状況資料集\平成29年度\200公表用\"/>
    </mc:Choice>
  </mc:AlternateContent>
  <bookViews>
    <workbookView xWindow="0" yWindow="0" windowWidth="18972" windowHeight="78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<sst xmlns="http://schemas.openxmlformats.org/spreadsheetml/2006/main" count="1119" uniqueCount="593">
  <si>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</si>
  <si>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</si>
  <si>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</si>
  <si>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</si>
  <si>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</si>
  <si>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</si>
  <si>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</si>
  <si>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</si>
  <si>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</si>
  <si>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</si>
  <si>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</si>
  <si>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</si>
  <si>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</si>
  <si>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</si>
  <si>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</si>
  <si>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</si>
  <si>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</si>
  <si>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</si>
  <si>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</si>
  <si>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</si>
  <si>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</si>
  <si>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</si>
  <si>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</si>
  <si>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</si>
  <si>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</si>
  <si>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</si>
  <si>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</si>
  <si>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</si>
  <si>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</si>
  <si>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</si>
  <si>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</si>
  <si>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</si>
  <si>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</si>
  <si>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</si>
  <si>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</si>
  <si>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</si>
  <si>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</si>
  <si>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</si>
  <si>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</si>
  <si>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</si>
  <si>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</si>
  <si>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</si>
  <si>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</si>
  <si>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</si>
  <si>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</si>
  <si>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</si>
  <si>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</si>
  <si>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</si>
  <si>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</si>
  <si>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</si>
  <si>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</si>
  <si>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</si>
  <si>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</si>
  <si>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</si>
  <si>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</si>
  <si>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</si>
  <si>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</si>
  <si>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</si>
  <si>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</si>
  <si>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</si>
  <si>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</si>
  <si>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</si>
  <si>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</si>
  <si>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</si>
  <si>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</si>
  <si>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</si>
  <si>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</si>
  <si>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</si>
  <si>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</si>
  <si>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</si>
  <si>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</si>
  <si>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</si>
  <si>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</si>
  <si>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</si>
  <si>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</si>
  <si>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</si>
  <si>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</si>
  <si>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</si>
  <si>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</si>
  <si>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</si>
  <si>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</si>
  <si>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</si>
  <si>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</si>
  <si>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</si>
  <si>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</si>
  <si>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</si>
  <si>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</si>
  <si>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</si>
  <si>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</si>
  <si>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</si>
  <si>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</si>
  <si>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</si>
  <si>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</si>
  <si>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</si>
  <si>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</si>
  <si>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</si>
  <si>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</si>
  <si>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</si>
  <si>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</si>
  <si>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</si>
  <si>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</si>
  <si>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</si>
  <si>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</si>
  <si>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</si>
  <si>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</si>
  <si>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</si>
  <si>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</si>
  <si>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</si>
  <si>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</si>
  <si>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</si>
  <si>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</si>
  <si>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</si>
  <si>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</si>
  <si>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</si>
  <si>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</si>
  <si>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</si>
  <si>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</si>
  <si>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</si>
  <si>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</si>
  <si>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</si>
  <si>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</si>
  <si>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</si>
  <si>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</si>
  <si>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</si>
  <si>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</si>
  <si>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</si>
  <si>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</si>
  <si>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</si>
  <si>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</si>
  <si>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</si>
  <si>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</si>
  <si>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</si>
  <si>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</si>
  <si>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</si>
  <si>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</si>
  <si>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</si>
  <si>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</si>
  <si>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</si>
  <si>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</si>
  <si>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</si>
  <si>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</si>
  <si>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</si>
  <si>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</si>
  <si>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</si>
  <si>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大館市病院事業会計</t>
    <phoneticPr fontId="5"/>
  </si>
  <si>
    <t>-</t>
    <phoneticPr fontId="5"/>
  </si>
  <si>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</si>
  <si>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</si>
  <si>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</si>
  <si>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</si>
  <si>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</si>
  <si>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</si>
  <si>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</si>
  <si>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</si>
  <si>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</si>
  <si>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</si>
  <si>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</si>
  <si>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</si>
  <si>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</si>
  <si>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</si>
  <si>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</si>
  <si>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</si>
  <si>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</si>
  <si>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</si>
  <si>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</si>
  <si>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</si>
  <si>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</si>
  <si>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</si>
  <si>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</si>
  <si>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</si>
  <si>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</si>
  <si>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</si>
  <si>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</si>
  <si>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</si>
  <si>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</si>
  <si>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</si>
  <si>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</si>
  <si>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</si>
  <si>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</si>
  <si>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</si>
  <si>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</si>
  <si>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</si>
  <si>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</si>
  <si>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</si>
  <si>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</si>
  <si>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</si>
  <si>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</si>
  <si>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</si>
  <si>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</si>
  <si>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</si>
  <si>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</si>
  <si>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</si>
  <si>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</si>
  <si>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</si>
  <si>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</si>
  <si>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</si>
  <si>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</si>
  <si>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</si>
  <si>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</si>
  <si>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</si>
  <si>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</si>
  <si>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</si>
  <si>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</si>
  <si>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</si>
  <si>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</si>
  <si>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</si>
  <si>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</si>
  <si>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</si>
  <si>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秋田県大館市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</si>
  <si>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</si>
  <si>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</si>
  <si>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</si>
  <si>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</si>
  <si>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</si>
  <si>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</si>
  <si>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</si>
  <si>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</si>
  <si>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</si>
  <si>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</si>
  <si>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</si>
  <si>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</si>
  <si>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</si>
  <si>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</si>
  <si>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</si>
  <si>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</si>
  <si>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</si>
  <si>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</si>
  <si>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</si>
  <si>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</si>
  <si>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</si>
  <si>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</si>
  <si>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</si>
  <si>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</si>
  <si>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</si>
  <si>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</si>
  <si>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</si>
  <si>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</si>
  <si>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</si>
  <si>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</si>
  <si>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</si>
  <si>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</si>
  <si>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</si>
  <si>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</si>
  <si>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</si>
  <si>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</si>
  <si>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</si>
  <si>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</si>
  <si>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</si>
  <si>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</si>
  <si>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</si>
  <si>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</si>
  <si>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</si>
  <si>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</si>
  <si>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</si>
  <si>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</si>
  <si>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</si>
  <si>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</si>
  <si>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</si>
  <si>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</si>
  <si>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</si>
  <si>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</si>
  <si>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</si>
  <si>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</si>
  <si>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</si>
  <si>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</si>
  <si>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</si>
  <si>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</si>
  <si>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</si>
  <si>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</si>
  <si>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</si>
  <si>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</si>
  <si>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</si>
  <si>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</si>
  <si>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</si>
  <si>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</si>
  <si>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</si>
  <si>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</si>
  <si>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</si>
  <si>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</si>
  <si>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</si>
  <si>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</si>
  <si>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</si>
  <si>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</si>
  <si>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</si>
  <si>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</si>
  <si>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</si>
  <si>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</si>
  <si>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</si>
  <si>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</si>
  <si>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</si>
  <si>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</si>
  <si>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</si>
  <si>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</si>
  <si>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</si>
  <si>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</si>
  <si>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</si>
  <si>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</si>
  <si>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</si>
  <si>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</si>
  <si>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</si>
  <si>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</si>
  <si>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</si>
  <si>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</si>
  <si>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</si>
  <si>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</si>
  <si>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</si>
  <si>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</si>
  <si>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</si>
  <si>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</si>
  <si>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</si>
  <si>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</si>
  <si>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</si>
  <si>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</si>
  <si>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</si>
  <si>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</si>
  <si>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</si>
  <si>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</si>
  <si>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</si>
  <si>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</si>
  <si>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</si>
  <si>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</si>
  <si>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</si>
  <si>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</si>
  <si>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</si>
  <si>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</si>
  <si>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</si>
  <si>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</si>
  <si>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</si>
  <si>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</si>
  <si>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</si>
  <si>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</si>
  <si>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</si>
  <si>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</si>
  <si>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</si>
  <si>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</si>
  <si>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</si>
  <si>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</si>
  <si>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</si>
  <si>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</si>
  <si>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</si>
  <si>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</si>
  <si>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</si>
  <si>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</si>
  <si>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</si>
  <si>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</si>
  <si>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</si>
  <si>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</si>
  <si>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</si>
  <si>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</si>
  <si>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</si>
  <si>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</si>
  <si>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</si>
  <si>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</si>
  <si>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</si>
  <si>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</si>
  <si>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</si>
  <si>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</si>
  <si>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</si>
  <si>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秋田県大館市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</si>
  <si>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</si>
  <si>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</si>
  <si>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</si>
  <si>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</si>
  <si>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</si>
  <si>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</si>
  <si>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</si>
  <si>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</si>
  <si>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</si>
  <si>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</si>
  <si>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</si>
  <si>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</si>
  <si>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</si>
  <si>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</si>
  <si>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</si>
  <si>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</si>
  <si>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</si>
  <si>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</si>
  <si>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</si>
  <si>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</si>
  <si>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大館市小規模水道等事業特別会計</t>
    <phoneticPr fontId="5"/>
  </si>
  <si>
    <t>大館市休日夜間急患センター特別会計</t>
    <phoneticPr fontId="5"/>
  </si>
  <si>
    <t>大館市田代診療所事業特別会計</t>
    <phoneticPr fontId="5"/>
  </si>
  <si>
    <t>大館市温泉開発特別会計</t>
    <phoneticPr fontId="5"/>
  </si>
  <si>
    <t>大館市奨学資金特別会計</t>
    <phoneticPr fontId="5"/>
  </si>
  <si>
    <t>大館市都市計画事業特別会計</t>
    <phoneticPr fontId="5"/>
  </si>
  <si>
    <t>大館市土地取得特別会計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</si>
  <si>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</si>
  <si>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</si>
  <si>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</si>
  <si>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</si>
  <si>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</si>
  <si>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</si>
  <si>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</si>
  <si>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</si>
  <si>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</si>
  <si>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</si>
  <si>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</si>
  <si>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</si>
  <si>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</si>
  <si>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大館市国民健康保険特別会計</t>
    <phoneticPr fontId="5"/>
  </si>
  <si>
    <t>大館市後期高齢者医療特別会計</t>
    <phoneticPr fontId="5"/>
  </si>
  <si>
    <t>大館市介護保険特別会計</t>
    <phoneticPr fontId="5"/>
  </si>
  <si>
    <t>大館市介護サービス事業特別会計</t>
    <phoneticPr fontId="5"/>
  </si>
  <si>
    <t>大館市水道事業会計</t>
    <phoneticPr fontId="5"/>
  </si>
  <si>
    <t>大館市工業用水道事業会計</t>
    <phoneticPr fontId="5"/>
  </si>
  <si>
    <t>大館市下水道事業会計</t>
    <phoneticPr fontId="5"/>
  </si>
  <si>
    <t>大館市病院事業会計</t>
    <phoneticPr fontId="5"/>
  </si>
  <si>
    <t>大館市公設総合地方卸売市場特別会計</t>
    <phoneticPr fontId="5"/>
  </si>
  <si>
    <t>大館市農業集落排水事業特別会計</t>
    <phoneticPr fontId="5"/>
  </si>
  <si>
    <t>大館市戸別浄化槽整備事業特別会計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</si>
  <si>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</si>
  <si>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</si>
  <si>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</si>
  <si>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</si>
  <si>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</si>
  <si>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</si>
  <si>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</si>
  <si>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</si>
  <si>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</si>
  <si>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</si>
  <si>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</si>
  <si>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</si>
  <si>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</si>
  <si>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</si>
  <si>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</si>
  <si>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</si>
  <si>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</si>
  <si>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</si>
  <si>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</si>
  <si>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</si>
  <si>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</si>
  <si>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</si>
  <si>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</si>
  <si>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</si>
  <si>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</si>
  <si>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</si>
  <si>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</si>
  <si>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</si>
  <si>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</si>
  <si>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</si>
  <si>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</si>
  <si>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</si>
  <si>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</si>
  <si>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</si>
  <si>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</si>
  <si>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</si>
  <si>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</si>
  <si>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</si>
  <si>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</si>
  <si>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</si>
  <si>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</si>
  <si>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</si>
  <si>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</si>
  <si>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</si>
  <si>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</si>
  <si>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</si>
  <si>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</si>
  <si>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</si>
  <si>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</si>
  <si>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</si>
  <si>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</si>
  <si>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</si>
  <si>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</si>
  <si>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</si>
  <si>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</si>
  <si>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</si>
  <si>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</si>
  <si>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</si>
  <si>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</si>
  <si>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</si>
  <si>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</si>
  <si>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</si>
  <si>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</si>
  <si>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</si>
  <si>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</si>
  <si>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</si>
  <si>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</si>
  <si>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</si>
  <si>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</si>
  <si>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</si>
  <si>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</si>
  <si>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</si>
  <si>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</si>
  <si>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</si>
  <si>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</si>
  <si>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</si>
  <si>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</si>
  <si>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</si>
  <si>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</si>
  <si>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</si>
  <si>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</si>
  <si>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</si>
  <si>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</si>
  <si>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</si>
  <si>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</si>
  <si>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</si>
  <si>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</si>
  <si>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</si>
  <si>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</si>
  <si>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</si>
  <si>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</si>
  <si>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</si>
  <si>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</si>
  <si>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</si>
  <si>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</si>
  <si>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</si>
  <si>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</si>
  <si>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</si>
  <si>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</si>
  <si>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</si>
  <si>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</si>
  <si>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</si>
  <si>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</si>
  <si>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</si>
  <si>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</si>
  <si>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</si>
  <si>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</si>
  <si>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</si>
  <si>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</si>
  <si>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</si>
  <si>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</si>
  <si>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</si>
  <si>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</si>
  <si>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</si>
  <si>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</si>
  <si>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</si>
  <si>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</si>
  <si>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</si>
  <si>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</si>
  <si>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</si>
  <si>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</si>
  <si>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</si>
  <si>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</si>
  <si>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</si>
  <si>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</si>
  <si>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</si>
  <si>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</si>
  <si>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</si>
  <si>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</si>
  <si>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</si>
  <si>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</si>
  <si>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</si>
  <si>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</si>
  <si>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</si>
  <si>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</si>
  <si>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</si>
  <si>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</si>
  <si>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</si>
  <si>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</si>
  <si>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</si>
  <si>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</si>
  <si>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0.04</t>
  </si>
  <si>
    <t>大館市病院事業会計</t>
  </si>
  <si>
    <t>▲ 0.55</t>
  </si>
  <si>
    <t>大館市水道事業会計</t>
  </si>
  <si>
    <t>一般会計</t>
  </si>
  <si>
    <t>大館市国民健康保険特別会計</t>
  </si>
  <si>
    <t>大館市介護保険特別会計</t>
  </si>
  <si>
    <t>大館市下水道事業会計</t>
  </si>
  <si>
    <t>大館市工業用水道事業会計</t>
  </si>
  <si>
    <t>大館市農業集落排水事業特別会計</t>
  </si>
  <si>
    <t>その他会計（赤字）</t>
  </si>
  <si>
    <t>その他会計（黒字）</t>
  </si>
  <si>
    <t>県北環境保全センター</t>
  </si>
  <si>
    <t>大館市土地開発公社</t>
  </si>
  <si>
    <t>大館市文教振興事業団</t>
  </si>
  <si>
    <t>秋田県市町村総合事務組合（一般会計）</t>
  </si>
  <si>
    <t>秋田県市町村総合事務組合（交通災害共済事業等特別会計）</t>
  </si>
  <si>
    <t>秋田県市町村会館管理組合（一般会計）</t>
  </si>
  <si>
    <t>秋田県後期高齢者医療広域連合（一般会計）</t>
  </si>
  <si>
    <t>秋田県後期高齢者医療広域連合（後期高齢者医療特別会計）</t>
  </si>
  <si>
    <t>地域振興基金</t>
    <rPh sb="0" eb="2">
      <t>チイキ</t>
    </rPh>
    <rPh sb="2" eb="4">
      <t>シンコウ</t>
    </rPh>
    <rPh sb="4" eb="6">
      <t>キキン</t>
    </rPh>
    <phoneticPr fontId="11"/>
  </si>
  <si>
    <t>庁舎等整備基金</t>
    <rPh sb="0" eb="2">
      <t>チョウシャ</t>
    </rPh>
    <rPh sb="2" eb="3">
      <t>トウ</t>
    </rPh>
    <rPh sb="3" eb="5">
      <t>セイビ</t>
    </rPh>
    <rPh sb="5" eb="7">
      <t>キキン</t>
    </rPh>
    <phoneticPr fontId="11"/>
  </si>
  <si>
    <t>ふるさと応援寄附基金</t>
    <rPh sb="4" eb="6">
      <t>オウエン</t>
    </rPh>
    <rPh sb="6" eb="8">
      <t>キフ</t>
    </rPh>
    <rPh sb="8" eb="10">
      <t>キキン</t>
    </rPh>
    <phoneticPr fontId="11"/>
  </si>
  <si>
    <t>ふるさと基金</t>
    <rPh sb="4" eb="6">
      <t>キキン</t>
    </rPh>
    <phoneticPr fontId="11"/>
  </si>
  <si>
    <t>公共施設解体撤去基金</t>
    <rPh sb="0" eb="2">
      <t>コウキョウ</t>
    </rPh>
    <rPh sb="2" eb="4">
      <t>シセツ</t>
    </rPh>
    <rPh sb="4" eb="6">
      <t>カイタイ</t>
    </rPh>
    <rPh sb="6" eb="8">
      <t>テッキョ</t>
    </rPh>
    <rPh sb="8" eb="10">
      <t>キキン</t>
    </rPh>
    <phoneticPr fontId="11"/>
  </si>
  <si>
    <t>法適用企業</t>
  </si>
  <si>
    <t>法非適用企業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</si>
  <si>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</si>
  <si>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</si>
  <si>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</si>
  <si>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</si>
  <si>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</si>
  <si>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</si>
  <si>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</si>
  <si>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</si>
  <si>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</si>
  <si>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</si>
  <si>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</si>
  <si>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</si>
  <si>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</si>
  <si>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　有形固定資産減価償却率は57.7％と類似団体平均を若干下回っている。将来負担比率は72.1%となっており、類似団体平均を大きく上回って推移しているが、新規事業抑制による借入額の減少や繰上償還の実施による地方債残高（㉘30,623百万円→㉙30,553百万円）の減少及び繰出し基準の変更による下水道事業債償還に係る繰出見込額の減少により、数値は改善傾向にある。
　今後は本庁舎の改築に伴う地方債の借入により将来負担比率の上昇が見込まれるが、引き続き普通建設事業を厳選し、地方債残高の増加を抑制していきながら公共施設等総合管理計画並びに個別施設計画に基づき、施設の老朽化対策に取り組んでいく。</t>
    <rPh sb="28" eb="29">
      <t>シタ</t>
    </rPh>
    <rPh sb="174" eb="176">
      <t>ケイコウ</t>
    </rPh>
    <phoneticPr fontId="2"/>
  </si>
  <si>
    <t>　将来負担比率は72.1％、実質公債費比率は8.8％となっており、ともに類似団体平均より高い水準にある。将来負担比率は新規事業抑制による借入額の減少や繰上償還の実施による地方債残高（㉘30,623百万円→㉙30,553百万円）の減少及び繰出し基準の変更による下水道事業債償還に係る繰出見込額の減少により、数値は改善傾向にある。実質公債費比率も下水道事業債、病院事業債の元利償還金の減少等による公営企業債に対する繰入金の減少及び災害復旧等に係る基準財政需要額の増加等により数値は改善傾向にある。
　今後は本庁舎の改築に伴う地方債の借入により両比率の上昇が見込まれるため、引き続き普通建設事業を厳選し、地方債残高の増加を抑制する等、将来負担を平準化しつつ老朽化対策に取り組んでいく。</t>
    <rPh sb="157" eb="159">
      <t>ケイコウ</t>
    </rPh>
    <rPh sb="240" eb="242">
      <t>ケイコウ</t>
    </rPh>
    <rPh sb="248" eb="250">
      <t>コンゴ</t>
    </rPh>
    <rPh sb="251" eb="254">
      <t>ホンチョウシャ</t>
    </rPh>
    <rPh sb="255" eb="257">
      <t>カイチク</t>
    </rPh>
    <rPh sb="258" eb="259">
      <t>トモナ</t>
    </rPh>
    <rPh sb="260" eb="262">
      <t>チホウ</t>
    </rPh>
    <rPh sb="262" eb="263">
      <t>サイ</t>
    </rPh>
    <rPh sb="264" eb="266">
      <t>カリイレ</t>
    </rPh>
    <rPh sb="269" eb="270">
      <t>リョウ</t>
    </rPh>
    <rPh sb="270" eb="272">
      <t>ヒリツ</t>
    </rPh>
    <rPh sb="273" eb="275">
      <t>ジョウショウ</t>
    </rPh>
    <rPh sb="276" eb="278">
      <t>ミコ</t>
    </rPh>
    <rPh sb="284" eb="285">
      <t>ヒ</t>
    </rPh>
    <rPh sb="286" eb="287">
      <t>ツヅ</t>
    </rPh>
    <rPh sb="288" eb="290">
      <t>フツウ</t>
    </rPh>
    <rPh sb="290" eb="292">
      <t>ケンセツ</t>
    </rPh>
    <rPh sb="292" eb="294">
      <t>ジギョウ</t>
    </rPh>
    <rPh sb="295" eb="297">
      <t>ゲンセン</t>
    </rPh>
    <rPh sb="299" eb="302">
      <t>チホウサイ</t>
    </rPh>
    <rPh sb="302" eb="304">
      <t>ザンダカ</t>
    </rPh>
    <rPh sb="305" eb="307">
      <t>ゾウカ</t>
    </rPh>
    <rPh sb="308" eb="310">
      <t>ヨクセイ</t>
    </rPh>
    <rPh sb="312" eb="313">
      <t>トウ</t>
    </rPh>
    <rPh sb="314" eb="316">
      <t>ショウライ</t>
    </rPh>
    <rPh sb="316" eb="318">
      <t>フタン</t>
    </rPh>
    <rPh sb="319" eb="322">
      <t>ヘイジュンカ</t>
    </rPh>
    <rPh sb="325" eb="328">
      <t>ロウキュウカ</t>
    </rPh>
    <rPh sb="328" eb="330">
      <t>タイサク</t>
    </rPh>
    <rPh sb="331" eb="332">
      <t>ト</t>
    </rPh>
    <rPh sb="333" eb="334">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</si>
</sst>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3D03-4A6C-8D01-9987136E15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73804</c:v>
                </c:pt>
                <c:pt idx="1">
                  <c:v>58297</c:v>
                </c:pt>
                <c:pt idx="2">
                  <c:v>74747</c:v>
                </c:pt>
                <c:pt idx="3">
                  <c:v>49509</c:v>
                </c:pt>
                <c:pt idx="4">
                  <c:v>64652</c:v>
                </c:pt>
              </c:numCache>
            </c:numRef>
          </c:val>
          <c:smooth val="0"/>
          <c:extLst xmlns:c16r2="http://schemas.microsoft.com/office/drawing/2015/06/chart">
            <c:ext xmlns:c16="http://schemas.microsoft.com/office/drawing/2014/chart" uri="{C3380CC4-5D6E-409C-BE32-E72D297353CC}">
              <c16:uniqueId val="{00000001-3D03-4A6C-8D01-9987136E15B3}"/>
            </c:ext>
          </c:extLst>
        </c:ser>
        <c:dLbls>
          <c:showLegendKey val="0"/>
          <c:showVal val="0"/>
          <c:showCatName val="0"/>
          <c:showSerName val="0"/>
          <c:showPercent val="0"/>
          <c:showBubbleSize val="0"/>
        </c:dLbls>
        <c:marker val="1"/>
        <c:smooth val="0"/>
        <c:axId val="392770392"/>
        <c:axId val="392770784"/>
      </c:lineChart>
      <c:catAx>
        <c:axId val="392770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770784"/>
        <c:crosses val="autoZero"/>
        <c:auto val="1"/>
        <c:lblAlgn val="ctr"/>
        <c:lblOffset val="100"/>
        <c:tickLblSkip val="1"/>
        <c:tickMarkSkip val="1"/>
        <c:noMultiLvlLbl val="0"/>
      </c:catAx>
      <c:valAx>
        <c:axId val="3927707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770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6.01</c:v>
                </c:pt>
                <c:pt idx="1">
                  <c:v>9.3000000000000007</c:v>
                </c:pt>
                <c:pt idx="2">
                  <c:v>7.64</c:v>
                </c:pt>
                <c:pt idx="3">
                  <c:v>5.51</c:v>
                </c:pt>
                <c:pt idx="4">
                  <c:v>7.59</c:v>
                </c:pt>
              </c:numCache>
            </c:numRef>
          </c:val>
          <c:extLst xmlns:c16r2="http://schemas.microsoft.com/office/drawing/2015/06/chart">
            <c:ext xmlns:c16="http://schemas.microsoft.com/office/drawing/2014/chart" uri="{C3380CC4-5D6E-409C-BE32-E72D297353CC}">
              <c16:uniqueId val="{00000000-43F7-4522-B1F5-B4440CC91C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8.4600000000000009</c:v>
                </c:pt>
                <c:pt idx="1">
                  <c:v>6.78</c:v>
                </c:pt>
                <c:pt idx="2">
                  <c:v>8.2799999999999994</c:v>
                </c:pt>
                <c:pt idx="3">
                  <c:v>8.9</c:v>
                </c:pt>
                <c:pt idx="4">
                  <c:v>7.59</c:v>
                </c:pt>
              </c:numCache>
            </c:numRef>
          </c:val>
          <c:extLst xmlns:c16r2="http://schemas.microsoft.com/office/drawing/2015/06/chart">
            <c:ext xmlns:c16="http://schemas.microsoft.com/office/drawing/2014/chart" uri="{C3380CC4-5D6E-409C-BE32-E72D297353CC}">
              <c16:uniqueId val="{00000001-43F7-4522-B1F5-B4440CC91C60}"/>
            </c:ext>
          </c:extLst>
        </c:ser>
        <c:dLbls>
          <c:showLegendKey val="0"/>
          <c:showVal val="0"/>
          <c:showCatName val="0"/>
          <c:showSerName val="0"/>
          <c:showPercent val="0"/>
          <c:showBubbleSize val="0"/>
        </c:dLbls>
        <c:gapWidth val="250"/>
        <c:overlap val="100"/>
        <c:axId val="394875672"/>
        <c:axId val="39487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0.73</c:v>
                </c:pt>
                <c:pt idx="1">
                  <c:v>3.27</c:v>
                </c:pt>
                <c:pt idx="2">
                  <c:v>1.84</c:v>
                </c:pt>
                <c:pt idx="3">
                  <c:v>-0.04</c:v>
                </c:pt>
                <c:pt idx="4">
                  <c:v>0.55000000000000004</c:v>
                </c:pt>
              </c:numCache>
            </c:numRef>
          </c:val>
          <c:smooth val="0"/>
          <c:extLst xmlns:c16r2="http://schemas.microsoft.com/office/drawing/2015/06/chart">
            <c:ext xmlns:c16="http://schemas.microsoft.com/office/drawing/2014/chart" uri="{C3380CC4-5D6E-409C-BE32-E72D297353CC}">
              <c16:uniqueId val="{00000002-43F7-4522-B1F5-B4440CC91C60}"/>
            </c:ext>
          </c:extLst>
        </c:ser>
        <c:dLbls>
          <c:showLegendKey val="0"/>
          <c:showVal val="0"/>
          <c:showCatName val="0"/>
          <c:showSerName val="0"/>
          <c:showPercent val="0"/>
          <c:showBubbleSize val="0"/>
        </c:dLbls>
        <c:marker val="1"/>
        <c:smooth val="0"/>
        <c:axId val="394875672"/>
        <c:axId val="394877632"/>
      </c:lineChart>
      <c:catAx>
        <c:axId val="39487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4877632"/>
        <c:crosses val="autoZero"/>
        <c:auto val="1"/>
        <c:lblAlgn val="ctr"/>
        <c:lblOffset val="100"/>
        <c:tickLblSkip val="1"/>
        <c:tickMarkSkip val="1"/>
        <c:noMultiLvlLbl val="0"/>
      </c:catAx>
      <c:valAx>
        <c:axId val="39487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875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0.04</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0-24D4-4F9D-B59F-DA2AE687B9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4D4-4F9D-B59F-DA2AE687B9C1}"/>
            </c:ext>
          </c:extLst>
        </c:ser>
        <c:ser>
          <c:idx val="2"/>
          <c:order val="2"/>
          <c:tx>
            <c:strRef>
              <c:f>データシート!$A$29</c:f>
              <c:strCache>
                <c:ptCount val="1"/>
                <c:pt idx="0">
                  <c:v>大館市農業集落排水事業特別会計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24D4-4F9D-B59F-DA2AE687B9C1}"/>
            </c:ext>
          </c:extLst>
        </c:ser>
        <c:ser>
          <c:idx val="3"/>
          <c:order val="3"/>
          <c:tx>
            <c:strRef>
              <c:f>データシート!$A$30</c:f>
              <c:strCache>
                <c:ptCount val="1"/>
                <c:pt idx="0">
                  <c:v>大館市工業用水道事業会計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0.39</c:v>
                </c:pt>
                <c:pt idx="2">
                  <c:v>#N/A</c:v>
                </c:pt>
                <c:pt idx="3">
                  <c:v>0.33</c:v>
                </c:pt>
                <c:pt idx="4">
                  <c:v>#N/A</c:v>
                </c:pt>
                <c:pt idx="5">
                  <c:v>0.31</c:v>
                </c:pt>
                <c:pt idx="6">
                  <c:v>#N/A</c:v>
                </c:pt>
                <c:pt idx="7">
                  <c:v>0.41</c:v>
                </c:pt>
                <c:pt idx="8">
                  <c:v>#N/A</c:v>
                </c:pt>
                <c:pt idx="9">
                  <c:v>0.48</c:v>
                </c:pt>
              </c:numCache>
            </c:numRef>
          </c:val>
          <c:extLst xmlns:c16r2="http://schemas.microsoft.com/office/drawing/2015/06/chart">
            <c:ext xmlns:c16="http://schemas.microsoft.com/office/drawing/2014/chart" uri="{C3380CC4-5D6E-409C-BE32-E72D297353CC}">
              <c16:uniqueId val="{00000003-24D4-4F9D-B59F-DA2AE687B9C1}"/>
            </c:ext>
          </c:extLst>
        </c:ser>
        <c:ser>
          <c:idx val="4"/>
          <c:order val="4"/>
          <c:tx>
            <c:strRef>
              <c:f>データシート!$A$31</c:f>
              <c:strCache>
                <c:ptCount val="1"/>
                <c:pt idx="0">
                  <c:v>大館市下水道事業会計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1.57</c:v>
                </c:pt>
                <c:pt idx="2">
                  <c:v>#N/A</c:v>
                </c:pt>
                <c:pt idx="3">
                  <c:v>1.74</c:v>
                </c:pt>
                <c:pt idx="4">
                  <c:v>#N/A</c:v>
                </c:pt>
                <c:pt idx="5">
                  <c:v>1.86</c:v>
                </c:pt>
                <c:pt idx="6">
                  <c:v>#N/A</c:v>
                </c:pt>
                <c:pt idx="7">
                  <c:v>2.04</c:v>
                </c:pt>
                <c:pt idx="8">
                  <c:v>#N/A</c:v>
                </c:pt>
                <c:pt idx="9">
                  <c:v>1.67</c:v>
                </c:pt>
              </c:numCache>
            </c:numRef>
          </c:val>
          <c:extLst xmlns:c16r2="http://schemas.microsoft.com/office/drawing/2015/06/chart">
            <c:ext xmlns:c16="http://schemas.microsoft.com/office/drawing/2014/chart" uri="{C3380CC4-5D6E-409C-BE32-E72D297353CC}">
              <c16:uniqueId val="{00000004-24D4-4F9D-B59F-DA2AE687B9C1}"/>
            </c:ext>
          </c:extLst>
        </c:ser>
        <c:ser>
          <c:idx val="5"/>
          <c:order val="5"/>
          <c:tx>
            <c:strRef>
              <c:f>データシート!$A$32</c:f>
              <c:strCache>
                <c:ptCount val="1"/>
                <c:pt idx="0">
                  <c:v>大館市介護保険特別会計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1.17</c:v>
                </c:pt>
                <c:pt idx="2">
                  <c:v>#N/A</c:v>
                </c:pt>
                <c:pt idx="3">
                  <c:v>1.82</c:v>
                </c:pt>
                <c:pt idx="4">
                  <c:v>#N/A</c:v>
                </c:pt>
                <c:pt idx="5">
                  <c:v>1.59</c:v>
                </c:pt>
                <c:pt idx="6">
                  <c:v>#N/A</c:v>
                </c:pt>
                <c:pt idx="7">
                  <c:v>2.2999999999999998</c:v>
                </c:pt>
                <c:pt idx="8">
                  <c:v>#N/A</c:v>
                </c:pt>
                <c:pt idx="9">
                  <c:v>1.93</c:v>
                </c:pt>
              </c:numCache>
            </c:numRef>
          </c:val>
          <c:extLst xmlns:c16r2="http://schemas.microsoft.com/office/drawing/2015/06/chart">
            <c:ext xmlns:c16="http://schemas.microsoft.com/office/drawing/2014/chart" uri="{C3380CC4-5D6E-409C-BE32-E72D297353CC}">
              <c16:uniqueId val="{00000005-24D4-4F9D-B59F-DA2AE687B9C1}"/>
            </c:ext>
          </c:extLst>
        </c:ser>
        <c:ser>
          <c:idx val="6"/>
          <c:order val="6"/>
          <c:tx>
            <c:strRef>
              <c:f>データシート!$A$33</c:f>
              <c:strCache>
                <c:ptCount val="1"/>
                <c:pt idx="0">
                  <c:v>大館市国民健康保険特別会計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1.69</c:v>
                </c:pt>
                <c:pt idx="2">
                  <c:v>#N/A</c:v>
                </c:pt>
                <c:pt idx="3">
                  <c:v>2.16</c:v>
                </c:pt>
                <c:pt idx="4">
                  <c:v>#N/A</c:v>
                </c:pt>
                <c:pt idx="5">
                  <c:v>1.5</c:v>
                </c:pt>
                <c:pt idx="6">
                  <c:v>#N/A</c:v>
                </c:pt>
                <c:pt idx="7">
                  <c:v>1.28</c:v>
                </c:pt>
                <c:pt idx="8">
                  <c:v>#N/A</c:v>
                </c:pt>
                <c:pt idx="9">
                  <c:v>2.1</c:v>
                </c:pt>
              </c:numCache>
            </c:numRef>
          </c:val>
          <c:extLst xmlns:c16r2="http://schemas.microsoft.com/office/drawing/2015/06/chart">
            <c:ext xmlns:c16="http://schemas.microsoft.com/office/drawing/2014/chart" uri="{C3380CC4-5D6E-409C-BE32-E72D297353CC}">
              <c16:uniqueId val="{00000006-24D4-4F9D-B59F-DA2AE687B9C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5.95</c:v>
                </c:pt>
                <c:pt idx="2">
                  <c:v>#N/A</c:v>
                </c:pt>
                <c:pt idx="3">
                  <c:v>9.24</c:v>
                </c:pt>
                <c:pt idx="4">
                  <c:v>#N/A</c:v>
                </c:pt>
                <c:pt idx="5">
                  <c:v>7.6</c:v>
                </c:pt>
                <c:pt idx="6">
                  <c:v>#N/A</c:v>
                </c:pt>
                <c:pt idx="7">
                  <c:v>5.47</c:v>
                </c:pt>
                <c:pt idx="8">
                  <c:v>#N/A</c:v>
                </c:pt>
                <c:pt idx="9">
                  <c:v>7.55</c:v>
                </c:pt>
              </c:numCache>
            </c:numRef>
          </c:val>
          <c:extLst xmlns:c16r2="http://schemas.microsoft.com/office/drawing/2015/06/chart">
            <c:ext xmlns:c16="http://schemas.microsoft.com/office/drawing/2014/chart" uri="{C3380CC4-5D6E-409C-BE32-E72D297353CC}">
              <c16:uniqueId val="{00000007-24D4-4F9D-B59F-DA2AE687B9C1}"/>
            </c:ext>
          </c:extLst>
        </c:ser>
        <c:ser>
          <c:idx val="8"/>
          <c:order val="8"/>
          <c:tx>
            <c:strRef>
              <c:f>データシート!$A$35</c:f>
              <c:strCache>
                <c:ptCount val="1"/>
                <c:pt idx="0">
                  <c:v>大館市水道事業会計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8.92</c:v>
                </c:pt>
                <c:pt idx="2">
                  <c:v>#N/A</c:v>
                </c:pt>
                <c:pt idx="3">
                  <c:v>9.4700000000000006</c:v>
                </c:pt>
                <c:pt idx="4">
                  <c:v>#N/A</c:v>
                </c:pt>
                <c:pt idx="5">
                  <c:v>9.66</c:v>
                </c:pt>
                <c:pt idx="6">
                  <c:v>#N/A</c:v>
                </c:pt>
                <c:pt idx="7">
                  <c:v>8.9</c:v>
                </c:pt>
                <c:pt idx="8">
                  <c:v>#N/A</c:v>
                </c:pt>
                <c:pt idx="9">
                  <c:v>9.36</c:v>
                </c:pt>
              </c:numCache>
            </c:numRef>
          </c:val>
          <c:extLst xmlns:c16r2="http://schemas.microsoft.com/office/drawing/2015/06/chart">
            <c:ext xmlns:c16="http://schemas.microsoft.com/office/drawing/2014/chart" uri="{C3380CC4-5D6E-409C-BE32-E72D297353CC}">
              <c16:uniqueId val="{00000008-24D4-4F9D-B59F-DA2AE687B9C1}"/>
            </c:ext>
          </c:extLst>
        </c:ser>
        <c:ser>
          <c:idx val="9"/>
          <c:order val="9"/>
          <c:tx>
            <c:strRef>
              <c:f>データシート!$A$36</c:f>
              <c:strCache>
                <c:ptCount val="1"/>
                <c:pt idx="0">
                  <c:v>大館市病院事業会計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2.94</c:v>
                </c:pt>
                <c:pt idx="2">
                  <c:v>#N/A</c:v>
                </c:pt>
                <c:pt idx="3">
                  <c:v>2.89</c:v>
                </c:pt>
                <c:pt idx="4">
                  <c:v>#N/A</c:v>
                </c:pt>
                <c:pt idx="5">
                  <c:v>1.91</c:v>
                </c:pt>
                <c:pt idx="6">
                  <c:v>#N/A</c:v>
                </c:pt>
                <c:pt idx="7">
                  <c:v>1.1399999999999999</c:v>
                </c:pt>
                <c:pt idx="8">
                  <c:v>0.55000000000000004</c:v>
                </c:pt>
                <c:pt idx="9">
                  <c:v>#N/A</c:v>
                </c:pt>
              </c:numCache>
            </c:numRef>
          </c:val>
          <c:extLst xmlns:c16r2="http://schemas.microsoft.com/office/drawing/2015/06/chart">
            <c:ext xmlns:c16="http://schemas.microsoft.com/office/drawing/2014/chart" uri="{C3380CC4-5D6E-409C-BE32-E72D297353CC}">
              <c16:uniqueId val="{00000009-24D4-4F9D-B59F-DA2AE687B9C1}"/>
            </c:ext>
          </c:extLst>
        </c:ser>
        <c:dLbls>
          <c:showLegendKey val="0"/>
          <c:showVal val="0"/>
          <c:showCatName val="0"/>
          <c:showSerName val="0"/>
          <c:showPercent val="0"/>
          <c:showBubbleSize val="0"/>
        </c:dLbls>
        <c:gapWidth val="150"/>
        <c:overlap val="100"/>
        <c:axId val="394876456"/>
        <c:axId val="394875280"/>
      </c:barChart>
      <c:catAx>
        <c:axId val="394876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875280"/>
        <c:crosses val="autoZero"/>
        <c:auto val="1"/>
        <c:lblAlgn val="ctr"/>
        <c:lblOffset val="100"/>
        <c:tickLblSkip val="1"/>
        <c:tickMarkSkip val="1"/>
        <c:noMultiLvlLbl val="0"/>
      </c:catAx>
      <c:valAx>
        <c:axId val="39487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876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3431</c:v>
                </c:pt>
                <c:pt idx="5">
                  <c:v>3446</c:v>
                </c:pt>
                <c:pt idx="8">
                  <c:v>3297</c:v>
                </c:pt>
                <c:pt idx="11">
                  <c:v>3357</c:v>
                </c:pt>
                <c:pt idx="14">
                  <c:v>3450</c:v>
                </c:pt>
              </c:numCache>
            </c:numRef>
          </c:val>
          <c:extLst xmlns:c16r2="http://schemas.microsoft.com/office/drawing/2015/06/chart">
            <c:ext xmlns:c16="http://schemas.microsoft.com/office/drawing/2014/chart" uri="{C3380CC4-5D6E-409C-BE32-E72D297353CC}">
              <c16:uniqueId val="{00000000-B20B-49DF-9D28-50A206FB2C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20B-49DF-9D28-50A206FB2C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207</c:v>
                </c:pt>
                <c:pt idx="3">
                  <c:v>206</c:v>
                </c:pt>
                <c:pt idx="6">
                  <c:v>204</c:v>
                </c:pt>
                <c:pt idx="9">
                  <c:v>201</c:v>
                </c:pt>
                <c:pt idx="12">
                  <c:v>201</c:v>
                </c:pt>
              </c:numCache>
            </c:numRef>
          </c:val>
          <c:extLst xmlns:c16r2="http://schemas.microsoft.com/office/drawing/2015/06/chart">
            <c:ext xmlns:c16="http://schemas.microsoft.com/office/drawing/2014/chart" uri="{C3380CC4-5D6E-409C-BE32-E72D297353CC}">
              <c16:uniqueId val="{00000002-B20B-49DF-9D28-50A206FB2C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20B-49DF-9D28-50A206FB2C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1739</c:v>
                </c:pt>
                <c:pt idx="3">
                  <c:v>1556</c:v>
                </c:pt>
                <c:pt idx="6">
                  <c:v>1661</c:v>
                </c:pt>
                <c:pt idx="9">
                  <c:v>1619</c:v>
                </c:pt>
                <c:pt idx="12">
                  <c:v>1576</c:v>
                </c:pt>
              </c:numCache>
            </c:numRef>
          </c:val>
          <c:extLst xmlns:c16r2="http://schemas.microsoft.com/office/drawing/2015/06/chart">
            <c:ext xmlns:c16="http://schemas.microsoft.com/office/drawing/2014/chart" uri="{C3380CC4-5D6E-409C-BE32-E72D297353CC}">
              <c16:uniqueId val="{00000004-B20B-49DF-9D28-50A206FB2C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0B-49DF-9D28-50A206FB2C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20B-49DF-9D28-50A206FB2C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3749</c:v>
                </c:pt>
                <c:pt idx="3">
                  <c:v>3531</c:v>
                </c:pt>
                <c:pt idx="6">
                  <c:v>3274</c:v>
                </c:pt>
                <c:pt idx="9">
                  <c:v>3181</c:v>
                </c:pt>
                <c:pt idx="12">
                  <c:v>3186</c:v>
                </c:pt>
              </c:numCache>
            </c:numRef>
          </c:val>
          <c:extLst xmlns:c16r2="http://schemas.microsoft.com/office/drawing/2015/06/chart">
            <c:ext xmlns:c16="http://schemas.microsoft.com/office/drawing/2014/chart" uri="{C3380CC4-5D6E-409C-BE32-E72D297353CC}">
              <c16:uniqueId val="{00000007-B20B-49DF-9D28-50A206FB2C42}"/>
            </c:ext>
          </c:extLst>
        </c:ser>
        <c:dLbls>
          <c:showLegendKey val="0"/>
          <c:showVal val="0"/>
          <c:showCatName val="0"/>
          <c:showSerName val="0"/>
          <c:showPercent val="0"/>
          <c:showBubbleSize val="0"/>
        </c:dLbls>
        <c:gapWidth val="100"/>
        <c:overlap val="100"/>
        <c:axId val="394878024"/>
        <c:axId val="394879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2264</c:v>
                </c:pt>
                <c:pt idx="2">
                  <c:v>#N/A</c:v>
                </c:pt>
                <c:pt idx="3">
                  <c:v>#N/A</c:v>
                </c:pt>
                <c:pt idx="4">
                  <c:v>1847</c:v>
                </c:pt>
                <c:pt idx="5">
                  <c:v>#N/A</c:v>
                </c:pt>
                <c:pt idx="6">
                  <c:v>#N/A</c:v>
                </c:pt>
                <c:pt idx="7">
                  <c:v>1842</c:v>
                </c:pt>
                <c:pt idx="8">
                  <c:v>#N/A</c:v>
                </c:pt>
                <c:pt idx="9">
                  <c:v>#N/A</c:v>
                </c:pt>
                <c:pt idx="10">
                  <c:v>1644</c:v>
                </c:pt>
                <c:pt idx="11">
                  <c:v>#N/A</c:v>
                </c:pt>
                <c:pt idx="12">
                  <c:v>#N/A</c:v>
                </c:pt>
                <c:pt idx="13">
                  <c:v>1513</c:v>
                </c:pt>
                <c:pt idx="14">
                  <c:v>#N/A</c:v>
                </c:pt>
              </c:numCache>
            </c:numRef>
          </c:val>
          <c:smooth val="0"/>
          <c:extLst xmlns:c16r2="http://schemas.microsoft.com/office/drawing/2015/06/chart">
            <c:ext xmlns:c16="http://schemas.microsoft.com/office/drawing/2014/chart" uri="{C3380CC4-5D6E-409C-BE32-E72D297353CC}">
              <c16:uniqueId val="{00000008-B20B-49DF-9D28-50A206FB2C42}"/>
            </c:ext>
          </c:extLst>
        </c:ser>
        <c:dLbls>
          <c:showLegendKey val="0"/>
          <c:showVal val="0"/>
          <c:showCatName val="0"/>
          <c:showSerName val="0"/>
          <c:showPercent val="0"/>
          <c:showBubbleSize val="0"/>
        </c:dLbls>
        <c:marker val="1"/>
        <c:smooth val="0"/>
        <c:axId val="394878024"/>
        <c:axId val="394879200"/>
      </c:lineChart>
      <c:catAx>
        <c:axId val="39487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879200"/>
        <c:crosses val="autoZero"/>
        <c:auto val="1"/>
        <c:lblAlgn val="ctr"/>
        <c:lblOffset val="100"/>
        <c:tickLblSkip val="1"/>
        <c:tickMarkSkip val="1"/>
        <c:noMultiLvlLbl val="0"/>
      </c:catAx>
      <c:valAx>
        <c:axId val="39487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878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36898</c:v>
                </c:pt>
                <c:pt idx="5">
                  <c:v>37361</c:v>
                </c:pt>
                <c:pt idx="8">
                  <c:v>37423</c:v>
                </c:pt>
                <c:pt idx="11">
                  <c:v>36979</c:v>
                </c:pt>
                <c:pt idx="14">
                  <c:v>36415</c:v>
                </c:pt>
              </c:numCache>
            </c:numRef>
          </c:val>
          <c:extLst xmlns:c16r2="http://schemas.microsoft.com/office/drawing/2015/06/chart">
            <c:ext xmlns:c16="http://schemas.microsoft.com/office/drawing/2014/chart" uri="{C3380CC4-5D6E-409C-BE32-E72D297353CC}">
              <c16:uniqueId val="{00000000-58E1-42AE-B395-23CF34F092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2370</c:v>
                </c:pt>
                <c:pt idx="5">
                  <c:v>2340</c:v>
                </c:pt>
                <c:pt idx="8">
                  <c:v>2459</c:v>
                </c:pt>
                <c:pt idx="11">
                  <c:v>2686</c:v>
                </c:pt>
                <c:pt idx="14">
                  <c:v>2651</c:v>
                </c:pt>
              </c:numCache>
            </c:numRef>
          </c:val>
          <c:extLst xmlns:c16r2="http://schemas.microsoft.com/office/drawing/2015/06/chart">
            <c:ext xmlns:c16="http://schemas.microsoft.com/office/drawing/2014/chart" uri="{C3380CC4-5D6E-409C-BE32-E72D297353CC}">
              <c16:uniqueId val="{00000001-58E1-42AE-B395-23CF34F092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6395</c:v>
                </c:pt>
                <c:pt idx="5">
                  <c:v>5886</c:v>
                </c:pt>
                <c:pt idx="8">
                  <c:v>7217</c:v>
                </c:pt>
                <c:pt idx="11">
                  <c:v>7868</c:v>
                </c:pt>
                <c:pt idx="14">
                  <c:v>7688</c:v>
                </c:pt>
              </c:numCache>
            </c:numRef>
          </c:val>
          <c:extLst xmlns:c16r2="http://schemas.microsoft.com/office/drawing/2015/06/chart">
            <c:ext xmlns:c16="http://schemas.microsoft.com/office/drawing/2014/chart" uri="{C3380CC4-5D6E-409C-BE32-E72D297353CC}">
              <c16:uniqueId val="{00000002-58E1-42AE-B395-23CF34F092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E1-42AE-B395-23CF34F092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E1-42AE-B395-23CF34F092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E1-42AE-B395-23CF34F092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5418</c:v>
                </c:pt>
                <c:pt idx="3">
                  <c:v>7069</c:v>
                </c:pt>
                <c:pt idx="6">
                  <c:v>6451</c:v>
                </c:pt>
                <c:pt idx="9">
                  <c:v>5928</c:v>
                </c:pt>
                <c:pt idx="12">
                  <c:v>5993</c:v>
                </c:pt>
              </c:numCache>
            </c:numRef>
          </c:val>
          <c:extLst xmlns:c16r2="http://schemas.microsoft.com/office/drawing/2015/06/chart">
            <c:ext xmlns:c16="http://schemas.microsoft.com/office/drawing/2014/chart" uri="{C3380CC4-5D6E-409C-BE32-E72D297353CC}">
              <c16:uniqueId val="{00000006-58E1-42AE-B395-23CF34F092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8E1-42AE-B395-23CF34F092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24885</c:v>
                </c:pt>
                <c:pt idx="3">
                  <c:v>26056</c:v>
                </c:pt>
                <c:pt idx="6">
                  <c:v>25055</c:v>
                </c:pt>
                <c:pt idx="9">
                  <c:v>24371</c:v>
                </c:pt>
                <c:pt idx="12">
                  <c:v>23064</c:v>
                </c:pt>
              </c:numCache>
            </c:numRef>
          </c:val>
          <c:extLst xmlns:c16r2="http://schemas.microsoft.com/office/drawing/2015/06/chart">
            <c:ext xmlns:c16="http://schemas.microsoft.com/office/drawing/2014/chart" uri="{C3380CC4-5D6E-409C-BE32-E72D297353CC}">
              <c16:uniqueId val="{00000008-58E1-42AE-B395-23CF34F092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1301</c:v>
                </c:pt>
                <c:pt idx="3">
                  <c:v>1096</c:v>
                </c:pt>
                <c:pt idx="6">
                  <c:v>892</c:v>
                </c:pt>
                <c:pt idx="9">
                  <c:v>681</c:v>
                </c:pt>
                <c:pt idx="12">
                  <c:v>491</c:v>
                </c:pt>
              </c:numCache>
            </c:numRef>
          </c:val>
          <c:extLst xmlns:c16r2="http://schemas.microsoft.com/office/drawing/2015/06/chart">
            <c:ext xmlns:c16="http://schemas.microsoft.com/office/drawing/2014/chart" uri="{C3380CC4-5D6E-409C-BE32-E72D297353CC}">
              <c16:uniqueId val="{00000009-58E1-42AE-B395-23CF34F092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32079</c:v>
                </c:pt>
                <c:pt idx="3">
                  <c:v>31760</c:v>
                </c:pt>
                <c:pt idx="6">
                  <c:v>31544</c:v>
                </c:pt>
                <c:pt idx="9">
                  <c:v>30623</c:v>
                </c:pt>
                <c:pt idx="12">
                  <c:v>30553</c:v>
                </c:pt>
              </c:numCache>
            </c:numRef>
          </c:val>
          <c:extLst xmlns:c16r2="http://schemas.microsoft.com/office/drawing/2015/06/chart">
            <c:ext xmlns:c16="http://schemas.microsoft.com/office/drawing/2014/chart" uri="{C3380CC4-5D6E-409C-BE32-E72D297353CC}">
              <c16:uniqueId val="{0000000A-58E1-42AE-B395-23CF34F092C1}"/>
            </c:ext>
          </c:extLst>
        </c:ser>
        <c:dLbls>
          <c:showLegendKey val="0"/>
          <c:showVal val="0"/>
          <c:showCatName val="0"/>
          <c:showSerName val="0"/>
          <c:showPercent val="0"/>
          <c:showBubbleSize val="0"/>
        </c:dLbls>
        <c:gapWidth val="100"/>
        <c:overlap val="100"/>
        <c:axId val="394877240"/>
        <c:axId val="394878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18019</c:v>
                </c:pt>
                <c:pt idx="2">
                  <c:v>#N/A</c:v>
                </c:pt>
                <c:pt idx="3">
                  <c:v>#N/A</c:v>
                </c:pt>
                <c:pt idx="4">
                  <c:v>20393</c:v>
                </c:pt>
                <c:pt idx="5">
                  <c:v>#N/A</c:v>
                </c:pt>
                <c:pt idx="6">
                  <c:v>#N/A</c:v>
                </c:pt>
                <c:pt idx="7">
                  <c:v>16843</c:v>
                </c:pt>
                <c:pt idx="8">
                  <c:v>#N/A</c:v>
                </c:pt>
                <c:pt idx="9">
                  <c:v>#N/A</c:v>
                </c:pt>
                <c:pt idx="10">
                  <c:v>14070</c:v>
                </c:pt>
                <c:pt idx="11">
                  <c:v>#N/A</c:v>
                </c:pt>
                <c:pt idx="12">
                  <c:v>#N/A</c:v>
                </c:pt>
                <c:pt idx="13">
                  <c:v>13347</c:v>
                </c:pt>
                <c:pt idx="14">
                  <c:v>#N/A</c:v>
                </c:pt>
              </c:numCache>
            </c:numRef>
          </c:val>
          <c:smooth val="0"/>
          <c:extLst xmlns:c16r2="http://schemas.microsoft.com/office/drawing/2015/06/chart">
            <c:ext xmlns:c16="http://schemas.microsoft.com/office/drawing/2014/chart" uri="{C3380CC4-5D6E-409C-BE32-E72D297353CC}">
              <c16:uniqueId val="{0000000B-58E1-42AE-B395-23CF34F092C1}"/>
            </c:ext>
          </c:extLst>
        </c:ser>
        <c:dLbls>
          <c:showLegendKey val="0"/>
          <c:showVal val="0"/>
          <c:showCatName val="0"/>
          <c:showSerName val="0"/>
          <c:showPercent val="0"/>
          <c:showBubbleSize val="0"/>
        </c:dLbls>
        <c:marker val="1"/>
        <c:smooth val="0"/>
        <c:axId val="394877240"/>
        <c:axId val="394878416"/>
      </c:lineChart>
      <c:catAx>
        <c:axId val="39487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878416"/>
        <c:crosses val="autoZero"/>
        <c:auto val="1"/>
        <c:lblAlgn val="ctr"/>
        <c:lblOffset val="100"/>
        <c:tickLblSkip val="1"/>
        <c:tickMarkSkip val="1"/>
        <c:noMultiLvlLbl val="0"/>
      </c:catAx>
      <c:valAx>
        <c:axId val="394878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87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1841</c:v>
                </c:pt>
                <c:pt idx="1">
                  <c:v>1965</c:v>
                </c:pt>
                <c:pt idx="2">
                  <c:v>1651</c:v>
                </c:pt>
              </c:numCache>
            </c:numRef>
          </c:val>
          <c:extLst xmlns:c16r2="http://schemas.microsoft.com/office/drawing/2015/06/chart">
            <c:ext xmlns:c16="http://schemas.microsoft.com/office/drawing/2014/chart" uri="{C3380CC4-5D6E-409C-BE32-E72D297353CC}">
              <c16:uniqueId val="{00000000-0F3F-40E7-B962-7263AD84FD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915</c:v>
                </c:pt>
                <c:pt idx="1">
                  <c:v>1015</c:v>
                </c:pt>
                <c:pt idx="2">
                  <c:v>915</c:v>
                </c:pt>
              </c:numCache>
            </c:numRef>
          </c:val>
          <c:extLst xmlns:c16r2="http://schemas.microsoft.com/office/drawing/2015/06/chart">
            <c:ext xmlns:c16="http://schemas.microsoft.com/office/drawing/2014/chart" uri="{C3380CC4-5D6E-409C-BE32-E72D297353CC}">
              <c16:uniqueId val="{00000001-0F3F-40E7-B962-7263AD84FD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6187</c:v>
                </c:pt>
                <c:pt idx="1">
                  <c:v>6697</c:v>
                </c:pt>
                <c:pt idx="2">
                  <c:v>7110</c:v>
                </c:pt>
              </c:numCache>
            </c:numRef>
          </c:val>
          <c:extLst xmlns:c16r2="http://schemas.microsoft.com/office/drawing/2015/06/chart">
            <c:ext xmlns:c16="http://schemas.microsoft.com/office/drawing/2014/chart" uri="{C3380CC4-5D6E-409C-BE32-E72D297353CC}">
              <c16:uniqueId val="{00000002-0F3F-40E7-B962-7263AD84FD0D}"/>
            </c:ext>
          </c:extLst>
        </c:ser>
        <c:dLbls>
          <c:showLegendKey val="0"/>
          <c:showVal val="0"/>
          <c:showCatName val="0"/>
          <c:showSerName val="0"/>
          <c:showPercent val="0"/>
          <c:showBubbleSize val="0"/>
        </c:dLbls>
        <c:gapWidth val="120"/>
        <c:overlap val="100"/>
        <c:axId val="394880768"/>
        <c:axId val="394874496"/>
      </c:barChart>
      <c:catAx>
        <c:axId val="39488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4874496"/>
        <c:crosses val="autoZero"/>
        <c:auto val="1"/>
        <c:lblAlgn val="ctr"/>
        <c:lblOffset val="100"/>
        <c:tickLblSkip val="1"/>
        <c:tickMarkSkip val="1"/>
        <c:noMultiLvlLbl val="0"/>
      </c:catAx>
      <c:valAx>
        <c:axId val="394874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88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DCC-439B-9085-C2A5F589945C}"/>
                </c:ext>
                <c:ext xmlns:c15="http://schemas.microsoft.com/office/drawing/2012/chart" uri="{CE6537A1-D6FC-4f65-9D91-7224C49458BB}">
                  <c15:dlblFieldTable>
                    <c15:dlblFTEntry>
                      <c15:txfldGUID>{EE22A198-860C-44AF-ABD5-B74529E3E9A5}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DCC-439B-9085-C2A5F589945C}"/>
                </c:ext>
                <c:ext xmlns:c15="http://schemas.microsoft.com/office/drawing/2012/chart" uri="{CE6537A1-D6FC-4f65-9D91-7224C49458BB}">
                  <c15:dlblFieldTable>
                    <c15:dlblFTEntry>
                      <c15:txfldGUID>{3CDB9CB8-6223-4260-98F9-410659E0514E}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DCC-439B-9085-C2A5F589945C}"/>
                </c:ext>
                <c:ext xmlns:c15="http://schemas.microsoft.com/office/drawing/2012/chart" uri="{CE6537A1-D6FC-4f65-9D91-7224C49458BB}">
                  <c15:dlblFieldTable>
                    <c15:dlblFTEntry>
                      <c15:txfldGUID>{E0083D37-2BF7-498A-A9E8-1AACA63DF66F}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DCC-439B-9085-C2A5F589945C}"/>
                </c:ext>
                <c:ext xmlns:c15="http://schemas.microsoft.com/office/drawing/2012/chart" uri="{CE6537A1-D6FC-4f65-9D91-7224C49458BB}">
                  <c15:dlblFieldTable>
                    <c15:dlblFTEntry>
                      <c15:txfldGUID>{AD8AC743-E13C-4C15-B806-9B2BA86225C2}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DCC-439B-9085-C2A5F589945C}"/>
                </c:ext>
                <c:ext xmlns:c15="http://schemas.microsoft.com/office/drawing/2012/chart" uri="{CE6537A1-D6FC-4f65-9D91-7224C49458BB}">
                  <c15:dlblFieldTable>
                    <c15:dlblFTEntry>
                      <c15:txfldGUID>{72D9FB9B-4963-4B2A-88FE-C78773DB2D31}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DCC-439B-9085-C2A5F589945C}"/>
                </c:ext>
                <c:ext xmlns:c15="http://schemas.microsoft.com/office/drawing/2012/chart" uri="{CE6537A1-D6FC-4f65-9D91-7224C49458BB}">
                  <c15:dlblFieldTable>
                    <c15:dlblFTEntry>
                      <c15:txfldGUID>{2854D544-92B4-4E7A-9CFE-D45E18E4CA93}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DCC-439B-9085-C2A5F589945C}"/>
                </c:ext>
                <c:ext xmlns:c15="http://schemas.microsoft.com/office/drawing/2012/chart" uri="{CE6537A1-D6FC-4f65-9D91-7224C49458BB}">
                  <c15:dlblFieldTable>
                    <c15:dlblFTEntry>
                      <c15:txfldGUID>{D1A69CBE-94F9-413D-9EEF-A166625BE09A}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DCC-439B-9085-C2A5F589945C}"/>
                </c:ext>
                <c:ext xmlns:c15="http://schemas.microsoft.com/office/drawing/2012/chart" uri="{CE6537A1-D6FC-4f65-9D91-7224C49458BB}">
                  <c15:dlblFieldTable>
                    <c15:dlblFTEntry>
                      <c15:txfldGUID>{3513CF54-07F5-48DE-91EE-5CE41EFF01C3}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DCC-439B-9085-C2A5F589945C}"/>
                </c:ext>
                <c:ext xmlns:c15="http://schemas.microsoft.com/office/drawing/2012/chart" uri="{CE6537A1-D6FC-4f65-9D91-7224C49458BB}">
                  <c15:dlblFieldTable>
                    <c15:dlblFTEntry>
                      <c15:txfldGUID>{DB8AE15E-8E6A-45D2-B72A-5BDE4E1064C6}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56.1</c:v>
                </c:pt>
                <c:pt idx="32">
                  <c:v>57.7</c:v>
                </c:pt>
              </c:numCache>
            </c:numRef>
          </c:xVal>
          <c:yVal>
            <c:numRef>
              <c:f>公会計指標分析・財政指標組合せ分析表!$BP$51:$DC$51</c:f>
              <c:numCache>
                <c:formatCode>#,##0.0;"▲ "#,##0.0</c:formatCode>
                <c:ptCount val="40"/>
                <c:pt idx="24">
                  <c:v>74.2</c:v>
                </c:pt>
                <c:pt idx="32">
                  <c:v>72.099999999999994</c:v>
                </c:pt>
              </c:numCache>
            </c:numRef>
          </c:yVal>
          <c:smooth val="0"/>
          <c:extLst xmlns:c16r2="http://schemas.microsoft.com/office/drawing/2015/06/chart">
            <c:ext xmlns:c16="http://schemas.microsoft.com/office/drawing/2014/chart" uri="{C3380CC4-5D6E-409C-BE32-E72D297353CC}">
              <c16:uniqueId val="{00000009-4DCC-439B-9085-C2A5F58994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DCC-439B-9085-C2A5F589945C}"/>
                </c:ext>
                <c:ext xmlns:c15="http://schemas.microsoft.com/office/drawing/2012/chart" uri="{CE6537A1-D6FC-4f65-9D91-7224C49458BB}">
                  <c15:dlblFieldTable>
                    <c15:dlblFTEntry>
                      <c15:txfldGUID>{EF62CC41-F325-4FAF-AEAA-C2B633CF3CAD}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DCC-439B-9085-C2A5F589945C}"/>
                </c:ext>
                <c:ext xmlns:c15="http://schemas.microsoft.com/office/drawing/2012/chart" uri="{CE6537A1-D6FC-4f65-9D91-7224C49458BB}">
                  <c15:dlblFieldTable>
                    <c15:dlblFTEntry>
                      <c15:txfldGUID>{BFD79938-9285-4D50-8238-F976705B5B8C}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DCC-439B-9085-C2A5F589945C}"/>
                </c:ext>
                <c:ext xmlns:c15="http://schemas.microsoft.com/office/drawing/2012/chart" uri="{CE6537A1-D6FC-4f65-9D91-7224C49458BB}">
                  <c15:dlblFieldTable>
                    <c15:dlblFTEntry>
                      <c15:txfldGUID>{69306E8D-9E12-482E-A2E7-1C390FE0CC49}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DCC-439B-9085-C2A5F589945C}"/>
                </c:ext>
                <c:ext xmlns:c15="http://schemas.microsoft.com/office/drawing/2012/chart" uri="{CE6537A1-D6FC-4f65-9D91-7224C49458BB}">
                  <c15:dlblFieldTable>
                    <c15:dlblFTEntry>
                      <c15:txfldGUID>{E27019BE-EC5C-4A7F-9E97-57E54366CEA6}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DCC-439B-9085-C2A5F589945C}"/>
                </c:ext>
                <c:ext xmlns:c15="http://schemas.microsoft.com/office/drawing/2012/chart" uri="{CE6537A1-D6FC-4f65-9D91-7224C49458BB}">
                  <c15:dlblFieldTable>
                    <c15:dlblFTEntry>
                      <c15:txfldGUID>{46974FC3-E1DA-49E4-A09F-D9ED3B395363}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DCC-439B-9085-C2A5F589945C}"/>
                </c:ext>
                <c:ext xmlns:c15="http://schemas.microsoft.com/office/drawing/2012/chart" uri="{CE6537A1-D6FC-4f65-9D91-7224C49458BB}">
                  <c15:dlblFieldTable>
                    <c15:dlblFTEntry>
                      <c15:txfldGUID>{589A161F-3CBE-48A5-8318-8AEBB746A4CB}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DCC-439B-9085-C2A5F589945C}"/>
                </c:ext>
                <c:ext xmlns:c15="http://schemas.microsoft.com/office/drawing/2012/chart" uri="{CE6537A1-D6FC-4f65-9D91-7224C49458BB}">
                  <c15:dlblFieldTable>
                    <c15:dlblFTEntry>
                      <c15:txfldGUID>{01E45855-E928-42D2-B5FC-6579E57851C8}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DCC-439B-9085-C2A5F589945C}"/>
                </c:ext>
                <c:ext xmlns:c15="http://schemas.microsoft.com/office/drawing/2012/chart" uri="{CE6537A1-D6FC-4f65-9D91-7224C49458BB}">
                  <c15:dlblFieldTable>
                    <c15:dlblFTEntry>
                      <c15:txfldGUID>{56756374-7AD5-459C-B751-C8BF9EDB5D25}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DCC-439B-9085-C2A5F589945C}"/>
                </c:ext>
                <c:ext xmlns:c15="http://schemas.microsoft.com/office/drawing/2012/chart" uri="{CE6537A1-D6FC-4f65-9D91-7224C49458BB}">
                  <c15:dlblFieldTable>
                    <c15:dlblFTEntry>
                      <c15:txfldGUID>{11445216-7410-4882-99F0-E0E3B3600A98}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xmlns:c16r2="http://schemas.microsoft.com/office/drawing/2015/06/chart">
            <c:ext xmlns:c16="http://schemas.microsoft.com/office/drawing/2014/chart" uri="{C3380CC4-5D6E-409C-BE32-E72D297353CC}">
              <c16:uniqueId val="{00000013-4DCC-439B-9085-C2A5F589945C}"/>
            </c:ext>
          </c:extLst>
        </c:ser>
        <c:dLbls>
          <c:showLegendKey val="0"/>
          <c:showVal val="1"/>
          <c:showCatName val="0"/>
          <c:showSerName val="0"/>
          <c:showPercent val="0"/>
          <c:showBubbleSize val="0"/>
        </c:dLbls>
        <c:axId val="394876848"/>
        <c:axId val="394874888"/>
      </c:scatterChart>
      <c:valAx>
        <c:axId val="394876848"/>
        <c:scaling>
          <c:orientation val="minMax"/>
          <c:max val="58.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874888"/>
        <c:crosses val="autoZero"/>
        <c:crossBetween val="midCat"/>
      </c:valAx>
      <c:valAx>
        <c:axId val="394874888"/>
        <c:scaling>
          <c:orientation val="minMax"/>
          <c:max val="82"/>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876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47C-4D61-9C56-B3EA0A459BAA}"/>
                </c:ext>
                <c:ext xmlns:c15="http://schemas.microsoft.com/office/drawing/2012/chart" uri="{CE6537A1-D6FC-4f65-9D91-7224C49458BB}">
                  <c15:dlblFieldTable>
                    <c15:dlblFTEntry>
                      <c15:txfldGUID>{41977095-1DED-48C1-B6DC-1DFE874D5BCE}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47C-4D61-9C56-B3EA0A459BAA}"/>
                </c:ext>
                <c:ext xmlns:c15="http://schemas.microsoft.com/office/drawing/2012/chart" uri="{CE6537A1-D6FC-4f65-9D91-7224C49458BB}">
                  <c15:dlblFieldTable>
                    <c15:dlblFTEntry>
                      <c15:txfldGUID>{E2258A31-A753-42C1-9DED-EE45850A668C}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47C-4D61-9C56-B3EA0A459BAA}"/>
                </c:ext>
                <c:ext xmlns:c15="http://schemas.microsoft.com/office/drawing/2012/chart" uri="{CE6537A1-D6FC-4f65-9D91-7224C49458BB}">
                  <c15:dlblFieldTable>
                    <c15:dlblFTEntry>
                      <c15:txfldGUID>{8ED325CD-7125-40FD-98CA-0381FFC9EDF1}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47C-4D61-9C56-B3EA0A459BAA}"/>
                </c:ext>
                <c:ext xmlns:c15="http://schemas.microsoft.com/office/drawing/2012/chart" uri="{CE6537A1-D6FC-4f65-9D91-7224C49458BB}">
                  <c15:dlblFieldTable>
                    <c15:dlblFTEntry>
                      <c15:txfldGUID>{45DA5044-DE6A-45B0-944D-9ACF1AAE682E}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47C-4D61-9C56-B3EA0A459BAA}"/>
                </c:ext>
                <c:ext xmlns:c15="http://schemas.microsoft.com/office/drawing/2012/chart" uri="{CE6537A1-D6FC-4f65-9D91-7224C49458BB}">
                  <c15:dlblFieldTable>
                    <c15:dlblFTEntry>
                      <c15:txfldGUID>{26211788-8153-4896-8991-D71D0BBAA579}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47C-4D61-9C56-B3EA0A459BAA}"/>
                </c:ext>
                <c:ext xmlns:c15="http://schemas.microsoft.com/office/drawing/2012/chart" uri="{CE6537A1-D6FC-4f65-9D91-7224C49458BB}">
                  <c15:dlblFieldTable>
                    <c15:dlblFTEntry>
                      <c15:txfldGUID>{17CF61BF-C833-4F0C-B4A1-D1F8E3E7F18B}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47C-4D61-9C56-B3EA0A459BAA}"/>
                </c:ext>
                <c:ext xmlns:c15="http://schemas.microsoft.com/office/drawing/2012/chart" uri="{CE6537A1-D6FC-4f65-9D91-7224C49458BB}">
                  <c15:dlblFieldTable>
                    <c15:dlblFTEntry>
                      <c15:txfldGUID>{C0EC34AE-680E-412C-BBFC-F8D8C2DA0504}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47C-4D61-9C56-B3EA0A459BAA}"/>
                </c:ext>
                <c:ext xmlns:c15="http://schemas.microsoft.com/office/drawing/2012/chart" uri="{CE6537A1-D6FC-4f65-9D91-7224C49458BB}">
                  <c15:dlblFieldTable>
                    <c15:dlblFTEntry>
                      <c15:txfldGUID>{101F8CD3-74E9-472A-B4FC-D058E792A428}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47C-4D61-9C56-B3EA0A459BAA}"/>
                </c:ext>
                <c:ext xmlns:c15="http://schemas.microsoft.com/office/drawing/2012/chart" uri="{CE6537A1-D6FC-4f65-9D91-7224C49458BB}">
                  <c15:dlblFieldTable>
                    <c15:dlblFTEntry>
                      <c15:txfldGUID>{853441E7-9555-4B33-AD88-BBEA032F3C07}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11.6</c:v>
                </c:pt>
                <c:pt idx="16">
                  <c:v>10.6</c:v>
                </c:pt>
                <c:pt idx="24">
                  <c:v>9.4</c:v>
                </c:pt>
                <c:pt idx="32">
                  <c:v>8.8000000000000007</c:v>
                </c:pt>
              </c:numCache>
            </c:numRef>
          </c:xVal>
          <c:yVal>
            <c:numRef>
              <c:f>公会計指標分析・財政指標組合せ分析表!$BP$73:$DC$73</c:f>
              <c:numCache>
                <c:formatCode>#,##0.0;"▲ "#,##0.0</c:formatCode>
                <c:ptCount val="40"/>
                <c:pt idx="0">
                  <c:v>93.9</c:v>
                </c:pt>
                <c:pt idx="8">
                  <c:v>108.3</c:v>
                </c:pt>
                <c:pt idx="16">
                  <c:v>87.9</c:v>
                </c:pt>
                <c:pt idx="24">
                  <c:v>74.2</c:v>
                </c:pt>
                <c:pt idx="32">
                  <c:v>72.099999999999994</c:v>
                </c:pt>
              </c:numCache>
            </c:numRef>
          </c:yVal>
          <c:smooth val="0"/>
          <c:extLst xmlns:c16r2="http://schemas.microsoft.com/office/drawing/2015/06/chart">
            <c:ext xmlns:c16="http://schemas.microsoft.com/office/drawing/2014/chart" uri="{C3380CC4-5D6E-409C-BE32-E72D297353CC}">
              <c16:uniqueId val="{00000009-947C-4D61-9C56-B3EA0A459B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47C-4D61-9C56-B3EA0A459BAA}"/>
                </c:ext>
                <c:ext xmlns:c15="http://schemas.microsoft.com/office/drawing/2012/chart" uri="{CE6537A1-D6FC-4f65-9D91-7224C49458BB}">
                  <c15:dlblFieldTable>
                    <c15:dlblFTEntry>
                      <c15:txfldGUID>{53063516-9C92-4657-8BE6-664664D18E9E}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47C-4D61-9C56-B3EA0A459BAA}"/>
                </c:ext>
                <c:ext xmlns:c15="http://schemas.microsoft.com/office/drawing/2012/chart" uri="{CE6537A1-D6FC-4f65-9D91-7224C49458BB}">
                  <c15:dlblFieldTable>
                    <c15:dlblFTEntry>
                      <c15:txfldGUID>{8E3ADB52-5AE6-4C23-B88C-6EC64F4C6F31}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47C-4D61-9C56-B3EA0A459BAA}"/>
                </c:ext>
                <c:ext xmlns:c15="http://schemas.microsoft.com/office/drawing/2012/chart" uri="{CE6537A1-D6FC-4f65-9D91-7224C49458BB}">
                  <c15:dlblFieldTable>
                    <c15:dlblFTEntry>
                      <c15:txfldGUID>{4083A4B6-D7BF-43D1-8FA0-B16CF06EB23C}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47C-4D61-9C56-B3EA0A459BAA}"/>
                </c:ext>
                <c:ext xmlns:c15="http://schemas.microsoft.com/office/drawing/2012/chart" uri="{CE6537A1-D6FC-4f65-9D91-7224C49458BB}">
                  <c15:dlblFieldTable>
                    <c15:dlblFTEntry>
                      <c15:txfldGUID>{61C1783E-C7C2-4596-B8BF-1D2FF527EC3C}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47C-4D61-9C56-B3EA0A459BAA}"/>
                </c:ext>
                <c:ext xmlns:c15="http://schemas.microsoft.com/office/drawing/2012/chart" uri="{CE6537A1-D6FC-4f65-9D91-7224C49458BB}">
                  <c15:dlblFieldTable>
                    <c15:dlblFTEntry>
                      <c15:txfldGUID>{F3935E9D-1AC7-4AA6-A1EF-BCA5ADFE8585}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47C-4D61-9C56-B3EA0A459BAA}"/>
                </c:ext>
                <c:ext xmlns:c15="http://schemas.microsoft.com/office/drawing/2012/chart" uri="{CE6537A1-D6FC-4f65-9D91-7224C49458BB}">
                  <c15:dlblFieldTable>
                    <c15:dlblFTEntry>
                      <c15:txfldGUID>{C2370548-1884-4318-9494-4ECBD09A1C5A}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47C-4D61-9C56-B3EA0A459BAA}"/>
                </c:ext>
                <c:ext xmlns:c15="http://schemas.microsoft.com/office/drawing/2012/chart" uri="{CE6537A1-D6FC-4f65-9D91-7224C49458BB}">
                  <c15:dlblFieldTable>
                    <c15:dlblFTEntry>
                      <c15:txfldGUID>{ABEB79E6-7EBC-42EB-BF71-3931BB49C628}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47C-4D61-9C56-B3EA0A459BAA}"/>
                </c:ext>
                <c:ext xmlns:c15="http://schemas.microsoft.com/office/drawing/2012/chart" uri="{CE6537A1-D6FC-4f65-9D91-7224C49458BB}">
                  <c15:dlblFieldTable>
                    <c15:dlblFTEntry>
                      <c15:txfldGUID>{723DE215-A431-4C07-BC60-553B3CEE23D4}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47C-4D61-9C56-B3EA0A459BAA}"/>
                </c:ext>
                <c:ext xmlns:c15="http://schemas.microsoft.com/office/drawing/2012/chart" uri="{CE6537A1-D6FC-4f65-9D91-7224C49458BB}">
                  <c15:dlblFieldTable>
                    <c15:dlblFTEntry>
                      <c15:txfldGUID>{DB04658F-C9F6-4598-B436-E8DA5C5EC38E}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947C-4D61-9C56-B3EA0A459BAA}"/>
            </c:ext>
          </c:extLst>
        </c:ser>
        <c:dLbls>
          <c:showLegendKey val="0"/>
          <c:showVal val="1"/>
          <c:showCatName val="0"/>
          <c:showSerName val="0"/>
          <c:showPercent val="0"/>
          <c:showBubbleSize val="0"/>
        </c:dLbls>
        <c:axId val="394879592"/>
        <c:axId val="435957776"/>
      </c:scatterChart>
      <c:valAx>
        <c:axId val="394879592"/>
        <c:scaling>
          <c:orientation val="minMax"/>
          <c:max val="14"/>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957776"/>
        <c:crosses val="autoZero"/>
        <c:crossBetween val="midCat"/>
      </c:valAx>
      <c:valAx>
        <c:axId val="435957776"/>
        <c:scaling>
          <c:orientation val="minMax"/>
          <c:max val="12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879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地方債の借入を伴う普通建設事業を厳選してきたことにより、一般会計等に係る地方債の元利償還金は減少傾向にあったが、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年度に借入れた公営住宅建設事業債の償還開始等により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年度は前年度と比べて増加した。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公営企業債に対する繰入金は、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年度においては下水道事業債、病院事業債の元利償還金の減少等により、前年度に引き続き低下した。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この結果、実質公債費比率は過去最低の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％となった。今後も適正な事業量の管理を行うことで地方債の借入抑制を図る。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地方債の借入を伴う普通建設事業を厳選してきたことにより、一般会計等に係る地方債の現在高は減少傾向にある。また、総合病院改築事業に係る償還額は平成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年度がピークであることから、公営企業債等繰入見込額について今後も減少する見込みである。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この結果、将来負担比率は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改善したが、災害復旧費や豪雪に伴う除排雪経費の増加への対応により財政調整基金を取崩したことから充当可能基金が減少したこと及び今後の本庁舎の改築に伴う地方債の借入により比率が上昇することが予想され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今後も適切な事業量の管理を行うことで地方債借入の抑制を図り、併せて市税を中心とした歳入の確保に努め財政の健全化を図る。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月の豪雨災害や豪雪など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への対応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により財政調整基金が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債償還への充当により減債基金が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百万円の減少となっている。一方、本庁舎建設事業や公共施設解体等に向けた積み立ての増加、ふるさと納税の増加などにより、その他特定目的基金では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及び減債基金については、今後も同程度以上の残高を維持していく方針。その他特定目的基金については、基金の使途によっては残高の減少が考えられることから、計画的な積み立て等、その運用について適切に行う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・地域振興基金：新市建設計画に基づく地域づくりに要する経費。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・庁舎等整備資金：本庁舎及びその付帯設備の整備に要する経費。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・ふるさと応援寄附基金：子どもの成長支援や教育支援、生活弱者が安心して暮らせるまちづくり、環境保全及び資源循環、秋田犬のふるさと大館に関する事業、寄附される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が希望する事業に要する経費。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・ふるさと基金：健康で文化的なふるさとづくり（ハード事業を除く）に要する経費。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・公共施設解体撤去基金：用途を廃止した公共施設の解体及び除去に要する経費。</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年度から工事が本格化する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庁舎建設に向けて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百万円を、ふるさと応援寄附の増に伴い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百万円をそれぞれ積み立てたため、全体として残高が増加した。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公共施設の老朽化に伴う維持補修費や建替・解体費用の増加が見込まれるため、当該事業の財源として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公共施設解体撤去基金に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計画的に積み立てを行いたい。</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月の豪雨災害に伴う災害復旧費、豪雪に伴う除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雪経費の増加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への対応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により、残高が減少した。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合併算定替の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段階的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による普通交付税の減等により、基金の取り崩し額が増加することが懸念されるが、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21,742,445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億円）程度を維持できるよう目指していく。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財源として取り崩しを行った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ため、残高が減少した。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庁舎建設など大型事業が控えており公債費の増加が見込まれているため、今後の償還に備え財政調整基金と合わせて地方財政法第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項の規定による額以上の積み立てを行い、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21,742,445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億円）程度を維持できるよう目指していく。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73,632
73,344
913.22
38,470,211
36,582,519
1,651,301
21,742,445
30,553,320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有形固定資産減価償却率が</a:t>
          </a:r>
          <a:r>
            <a:rPr kumimoji="1" lang="en-US" altLang="ja-JP" sz="1000">
              <a:latin typeface="ＭＳ Ｐゴシック" panose="020B0600070205080204" pitchFamily="50" charset="-128"/>
              <a:ea typeface="ＭＳ Ｐゴシック" panose="020B0600070205080204" pitchFamily="50" charset="-128"/>
            </a:rPr>
            <a:t>57.7</a:t>
          </a:r>
          <a:r>
            <a:rPr kumimoji="1" lang="ja-JP" altLang="en-US" sz="1000">
              <a:latin typeface="ＭＳ Ｐゴシック" panose="020B0600070205080204" pitchFamily="50" charset="-128"/>
              <a:ea typeface="ＭＳ Ｐゴシック" panose="020B0600070205080204" pitchFamily="50" charset="-128"/>
            </a:rPr>
            <a:t>％と類似団体平均を若干下回っている。</a:t>
          </a:r>
        </a:p>
        <a:p>
          <a:r>
            <a:rPr kumimoji="1" lang="ja-JP" altLang="en-US" sz="1000">
              <a:latin typeface="ＭＳ Ｐゴシック" panose="020B0600070205080204" pitchFamily="50" charset="-128"/>
              <a:ea typeface="ＭＳ Ｐゴシック" panose="020B0600070205080204" pitchFamily="50" charset="-128"/>
            </a:rPr>
            <a:t>　これは児童館など老朽化の進んでいる施設が多い中、有形固定資産額の約半数を占める道路について、平成</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年代前半に積極的に改良を行っており有形固定資産減価償却率が</a:t>
          </a:r>
          <a:r>
            <a:rPr kumimoji="1" lang="en-US" altLang="ja-JP" sz="1000">
              <a:latin typeface="ＭＳ Ｐゴシック" panose="020B0600070205080204" pitchFamily="50" charset="-128"/>
              <a:ea typeface="ＭＳ Ｐゴシック" panose="020B0600070205080204" pitchFamily="50" charset="-128"/>
            </a:rPr>
            <a:t>47.5</a:t>
          </a:r>
          <a:r>
            <a:rPr kumimoji="1" lang="ja-JP" altLang="en-US" sz="1000">
              <a:latin typeface="ＭＳ Ｐゴシック" panose="020B0600070205080204" pitchFamily="50" charset="-128"/>
              <a:ea typeface="ＭＳ Ｐゴシック" panose="020B0600070205080204" pitchFamily="50" charset="-128"/>
            </a:rPr>
            <a:t>％と類似団体平均を下回っていることによるものと考えられる。</a:t>
          </a:r>
        </a:p>
        <a:p>
          <a:r>
            <a:rPr kumimoji="1" lang="ja-JP" altLang="en-US" sz="1000">
              <a:latin typeface="ＭＳ Ｐゴシック" panose="020B0600070205080204" pitchFamily="50" charset="-128"/>
              <a:ea typeface="ＭＳ Ｐゴシック" panose="020B0600070205080204" pitchFamily="50" charset="-128"/>
            </a:rPr>
            <a:t>　今後は公共施設等総合管理計画並びに個別施設計画に基づき、本庁舎建替え事業を実施しつつ老朽化施設の統廃合、長寿命化に取り組んでいく。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206240" y="5437505"/>
          <a:ext cx="1270" cy="118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258945"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119245" y="66198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258945" y="52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119245" y="54375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258945" y="5759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157345" y="590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3537585" y="5951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2867025" y="60191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149437</xdr:rowOff>
    </xdr:from>
    <xdr:to>
      <xdr:col>23</xdr:col>
      <xdr:colOff>136525</xdr:colOff>
      <xdr:row>31</xdr:row>
      <xdr:rowOff>79587</xdr:rowOff>
    </xdr:to>
    <xdr:sp macro="" textlink="">
      <xdr:nvSpPr>
        <xdr:cNvPr id="78" name="楕円 77"/>
        <xdr:cNvSpPr/>
      </xdr:nvSpPr>
      <xdr:spPr>
        <a:xfrm>
          <a:off x="4157345" y="5933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127864</xdr:rowOff>
    </xdr:from>
    <xdr:ext cx="405111" cy="259045"/>
    <xdr:sp macro="" textlink="">
      <xdr:nvSpPr>
        <xdr:cNvPr id="79" name="有形固定資産減価償却率該当値テキスト"/>
        <xdr:cNvSpPr txBox="1"/>
      </xdr:nvSpPr>
      <xdr:spPr>
        <a:xfrm>
          <a:off x="4258945" y="5911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35560</xdr:rowOff>
    </xdr:from>
    <xdr:to>
      <xdr:col>19</xdr:col>
      <xdr:colOff>187325</xdr:colOff>
      <xdr:row>31</xdr:row>
      <xdr:rowOff>137160</xdr:rowOff>
    </xdr:to>
    <xdr:sp macro="" textlink="">
      <xdr:nvSpPr>
        <xdr:cNvPr id="80" name="楕円 79"/>
        <xdr:cNvSpPr/>
      </xdr:nvSpPr>
      <xdr:spPr>
        <a:xfrm>
          <a:off x="3537585" y="5986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28787</xdr:rowOff>
    </xdr:from>
    <xdr:to>
      <xdr:col>23</xdr:col>
      <xdr:colOff>85725</xdr:colOff>
      <xdr:row>31</xdr:row>
      <xdr:rowOff>86360</xdr:rowOff>
    </xdr:to>
    <xdr:cxnSp macro="">
      <xdr:nvCxnSpPr>
        <xdr:cNvPr id="81" name="直線コネクタ 80"/>
        <xdr:cNvCxnSpPr/>
      </xdr:nvCxnSpPr>
      <xdr:spPr>
        <a:xfrm flipV="1">
          <a:off x="3588385" y="5980007"/>
          <a:ext cx="61976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2" name="n_1aveValue有形固定資産減価償却率"/>
        <xdr:cNvSpPr txBox="1"/>
      </xdr:nvSpPr>
      <xdr:spPr>
        <a:xfrm>
          <a:off x="3395989" y="57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xdr:cNvSpPr txBox="1"/>
      </xdr:nvSpPr>
      <xdr:spPr>
        <a:xfrm>
          <a:off x="2738129"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128287</xdr:rowOff>
    </xdr:from>
    <xdr:ext cx="405111" cy="259045"/>
    <xdr:sp macro="" textlink="">
      <xdr:nvSpPr>
        <xdr:cNvPr id="84" name="n_1mainValue有形固定資産減価償却率"/>
        <xdr:cNvSpPr txBox="1"/>
      </xdr:nvSpPr>
      <xdr:spPr>
        <a:xfrm>
          <a:off x="3395989"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年と類似団体を上回っており、主な要因としては、災害復旧費や豪雪に伴う除排雪経費の増加への対応により財政調整基金を取崩したことから充当可能基金が減少したことによるものである。また、今後は本庁舎の改築に伴い地方債の借入を行う予定であることから、さらに将来負担額が上昇することが予想されており、引き続き普通建設事業を厳選し、地方債残高の増加を抑制していく。</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3027660" y="5124662"/>
          <a:ext cx="1269" cy="148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3080365" y="4907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2963525" y="5124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3080365" y="578451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3001625" y="58022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25" name="楕円 124"/>
        <xdr:cNvSpPr/>
      </xdr:nvSpPr>
      <xdr:spPr>
        <a:xfrm>
          <a:off x="13001625" y="5746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126" name="債務償還可能年数該当値テキスト"/>
        <xdr:cNvSpPr txBox="1"/>
      </xdr:nvSpPr>
      <xdr:spPr>
        <a:xfrm>
          <a:off x="13080365" y="56013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73,632
73,344
913.22
38,470,211
36,582,519
1,651,301
21,742,445
30,553,320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086225" y="571309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12496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020820" y="7111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124960" y="549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020820" y="57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124960" y="619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036060" y="6340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312160" y="636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5146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149225</xdr:rowOff>
    </xdr:from>
    <xdr:to>
      <xdr:col>24</xdr:col>
      <xdr:colOff>114300</xdr:colOff>
      <xdr:row>39</xdr:row>
      <xdr:rowOff>79375</xdr:rowOff>
    </xdr:to>
    <xdr:sp macro="" textlink="">
      <xdr:nvSpPr>
        <xdr:cNvPr id="70" name="楕円 69"/>
        <xdr:cNvSpPr/>
      </xdr:nvSpPr>
      <xdr:spPr>
        <a:xfrm>
          <a:off x="4036060" y="6519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127652</xdr:rowOff>
    </xdr:from>
    <xdr:ext cx="405111" cy="259045"/>
    <xdr:sp macro="" textlink="">
      <xdr:nvSpPr>
        <xdr:cNvPr id="71" name="【道路】&#10;有形固定資産減価償却率該当値テキスト"/>
        <xdr:cNvSpPr txBox="1"/>
      </xdr:nvSpPr>
      <xdr:spPr>
        <a:xfrm>
          <a:off x="412496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2" name="楕円 71"/>
        <xdr:cNvSpPr/>
      </xdr:nvSpPr>
      <xdr:spPr>
        <a:xfrm>
          <a:off x="3312160" y="6551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28575</xdr:rowOff>
    </xdr:from>
    <xdr:to>
      <xdr:col>24</xdr:col>
      <xdr:colOff>63500</xdr:colOff>
      <xdr:row>39</xdr:row>
      <xdr:rowOff>64770</xdr:rowOff>
    </xdr:to>
    <xdr:cxnSp macro="">
      <xdr:nvCxnSpPr>
        <xdr:cNvPr id="73" name="直線コネクタ 72"/>
        <xdr:cNvCxnSpPr/>
      </xdr:nvCxnSpPr>
      <xdr:spPr>
        <a:xfrm flipV="1">
          <a:off x="3355340" y="656653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xdr:cNvSpPr txBox="1"/>
      </xdr:nvSpPr>
      <xdr:spPr>
        <a:xfrm>
          <a:off x="317056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38570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76" name="n_1mainValue【道路】&#10;有形固定資産減価償却率"/>
        <xdr:cNvSpPr txBox="1"/>
      </xdr:nvSpPr>
      <xdr:spPr>
        <a:xfrm>
          <a:off x="317056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9219565" y="5744051"/>
          <a:ext cx="0" cy="1271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9258300" y="701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9154160" y="7015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9258300" y="552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9154160" y="574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9258300" y="6758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9192260" y="67799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8445500" y="67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7670800" y="6782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58451</xdr:rowOff>
    </xdr:from>
    <xdr:to>
      <xdr:col>55</xdr:col>
      <xdr:colOff>50800</xdr:colOff>
      <xdr:row>40</xdr:row>
      <xdr:rowOff>160051</xdr:rowOff>
    </xdr:to>
    <xdr:sp macro="" textlink="">
      <xdr:nvSpPr>
        <xdr:cNvPr id="114" name="楕円 113"/>
        <xdr:cNvSpPr/>
      </xdr:nvSpPr>
      <xdr:spPr>
        <a:xfrm>
          <a:off x="9192260" y="67640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81328</xdr:rowOff>
    </xdr:from>
    <xdr:ext cx="534377" cy="259045"/>
    <xdr:sp macro="" textlink="">
      <xdr:nvSpPr>
        <xdr:cNvPr id="115" name="【道路】&#10;一人当たり延長該当値テキスト"/>
        <xdr:cNvSpPr txBox="1"/>
      </xdr:nvSpPr>
      <xdr:spPr>
        <a:xfrm>
          <a:off x="9258300" y="661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63195</xdr:rowOff>
    </xdr:from>
    <xdr:to>
      <xdr:col>50</xdr:col>
      <xdr:colOff>165100</xdr:colOff>
      <xdr:row>40</xdr:row>
      <xdr:rowOff>164795</xdr:rowOff>
    </xdr:to>
    <xdr:sp macro="" textlink="">
      <xdr:nvSpPr>
        <xdr:cNvPr id="116" name="楕円 115"/>
        <xdr:cNvSpPr/>
      </xdr:nvSpPr>
      <xdr:spPr>
        <a:xfrm>
          <a:off x="8445500" y="67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109251</xdr:rowOff>
    </xdr:from>
    <xdr:to>
      <xdr:col>55</xdr:col>
      <xdr:colOff>0</xdr:colOff>
      <xdr:row>40</xdr:row>
      <xdr:rowOff>113995</xdr:rowOff>
    </xdr:to>
    <xdr:cxnSp macro="">
      <xdr:nvCxnSpPr>
        <xdr:cNvPr id="117" name="直線コネクタ 116"/>
        <xdr:cNvCxnSpPr/>
      </xdr:nvCxnSpPr>
      <xdr:spPr>
        <a:xfrm flipV="1">
          <a:off x="8496300" y="6814851"/>
          <a:ext cx="7239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18" name="n_1aveValue【道路】&#10;一人当たり延長"/>
        <xdr:cNvSpPr txBox="1"/>
      </xdr:nvSpPr>
      <xdr:spPr>
        <a:xfrm>
          <a:off x="8239271" y="68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7477271" y="65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9872</xdr:rowOff>
    </xdr:from>
    <xdr:ext cx="534377" cy="259045"/>
    <xdr:sp macro="" textlink="">
      <xdr:nvSpPr>
        <xdr:cNvPr id="120" name="n_1mainValue【道路】&#10;一人当たり延長"/>
        <xdr:cNvSpPr txBox="1"/>
      </xdr:nvSpPr>
      <xdr:spPr>
        <a:xfrm>
          <a:off x="8239271" y="65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086225" y="9545955"/>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12496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02082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12496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02082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xdr:cNvSpPr txBox="1"/>
      </xdr:nvSpPr>
      <xdr:spPr>
        <a:xfrm>
          <a:off x="4124960" y="992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03606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312160" y="100895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5146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84455</xdr:rowOff>
    </xdr:from>
    <xdr:to>
      <xdr:col>24</xdr:col>
      <xdr:colOff>114300</xdr:colOff>
      <xdr:row>61</xdr:row>
      <xdr:rowOff>14605</xdr:rowOff>
    </xdr:to>
    <xdr:sp macro="" textlink="">
      <xdr:nvSpPr>
        <xdr:cNvPr id="159" name="楕円 158"/>
        <xdr:cNvSpPr/>
      </xdr:nvSpPr>
      <xdr:spPr>
        <a:xfrm>
          <a:off x="4036060" y="1014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62882</xdr:rowOff>
    </xdr:from>
    <xdr:ext cx="405111" cy="259045"/>
    <xdr:sp macro="" textlink="">
      <xdr:nvSpPr>
        <xdr:cNvPr id="160" name="【橋りょう・トンネル】&#10;有形固定資産減価償却率該当値テキスト"/>
        <xdr:cNvSpPr txBox="1"/>
      </xdr:nvSpPr>
      <xdr:spPr>
        <a:xfrm>
          <a:off x="4124960"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111125</xdr:rowOff>
    </xdr:from>
    <xdr:to>
      <xdr:col>20</xdr:col>
      <xdr:colOff>38100</xdr:colOff>
      <xdr:row>61</xdr:row>
      <xdr:rowOff>41275</xdr:rowOff>
    </xdr:to>
    <xdr:sp macro="" textlink="">
      <xdr:nvSpPr>
        <xdr:cNvPr id="161" name="楕円 160"/>
        <xdr:cNvSpPr/>
      </xdr:nvSpPr>
      <xdr:spPr>
        <a:xfrm>
          <a:off x="3312160" y="10169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135255</xdr:rowOff>
    </xdr:from>
    <xdr:to>
      <xdr:col>24</xdr:col>
      <xdr:colOff>63500</xdr:colOff>
      <xdr:row>60</xdr:row>
      <xdr:rowOff>161925</xdr:rowOff>
    </xdr:to>
    <xdr:cxnSp macro="">
      <xdr:nvCxnSpPr>
        <xdr:cNvPr id="162" name="直線コネクタ 161"/>
        <xdr:cNvCxnSpPr/>
      </xdr:nvCxnSpPr>
      <xdr:spPr>
        <a:xfrm flipV="1">
          <a:off x="3355340" y="1019365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xdr:cNvSpPr txBox="1"/>
      </xdr:nvSpPr>
      <xdr:spPr>
        <a:xfrm>
          <a:off x="317056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38570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32402</xdr:rowOff>
    </xdr:from>
    <xdr:ext cx="405111" cy="259045"/>
    <xdr:sp macro="" textlink="">
      <xdr:nvSpPr>
        <xdr:cNvPr id="165" name="n_1mainValue【橋りょう・トンネル】&#10;有形固定資産減価償却率"/>
        <xdr:cNvSpPr txBox="1"/>
      </xdr:nvSpPr>
      <xdr:spPr>
        <a:xfrm>
          <a:off x="317056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9219565" y="9448880"/>
          <a:ext cx="0" cy="128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9258300" y="10732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9154160" y="107320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9258300" y="922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9154160" y="9448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xdr:cNvSpPr txBox="1"/>
      </xdr:nvSpPr>
      <xdr:spPr>
        <a:xfrm>
          <a:off x="9258300" y="10097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9192260" y="10242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8445500" y="1026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7670800" y="102696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24688</xdr:rowOff>
    </xdr:from>
    <xdr:to>
      <xdr:col>55</xdr:col>
      <xdr:colOff>50800</xdr:colOff>
      <xdr:row>62</xdr:row>
      <xdr:rowOff>126288</xdr:rowOff>
    </xdr:to>
    <xdr:sp macro="" textlink="">
      <xdr:nvSpPr>
        <xdr:cNvPr id="201" name="楕円 200"/>
        <xdr:cNvSpPr/>
      </xdr:nvSpPr>
      <xdr:spPr>
        <a:xfrm>
          <a:off x="9192260" y="104183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3115</xdr:rowOff>
    </xdr:from>
    <xdr:ext cx="599010" cy="259045"/>
    <xdr:sp macro="" textlink="">
      <xdr:nvSpPr>
        <xdr:cNvPr id="202" name="【橋りょう・トンネル】&#10;一人当たり有形固定資産（償却資産）額該当値テキスト"/>
        <xdr:cNvSpPr txBox="1"/>
      </xdr:nvSpPr>
      <xdr:spPr>
        <a:xfrm>
          <a:off x="9258300" y="1039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21767</xdr:rowOff>
    </xdr:from>
    <xdr:to>
      <xdr:col>50</xdr:col>
      <xdr:colOff>165100</xdr:colOff>
      <xdr:row>62</xdr:row>
      <xdr:rowOff>123367</xdr:rowOff>
    </xdr:to>
    <xdr:sp macro="" textlink="">
      <xdr:nvSpPr>
        <xdr:cNvPr id="203" name="楕円 202"/>
        <xdr:cNvSpPr/>
      </xdr:nvSpPr>
      <xdr:spPr>
        <a:xfrm>
          <a:off x="8445500" y="104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72567</xdr:rowOff>
    </xdr:from>
    <xdr:to>
      <xdr:col>55</xdr:col>
      <xdr:colOff>0</xdr:colOff>
      <xdr:row>62</xdr:row>
      <xdr:rowOff>75488</xdr:rowOff>
    </xdr:to>
    <xdr:cxnSp macro="">
      <xdr:nvCxnSpPr>
        <xdr:cNvPr id="204" name="直線コネクタ 203"/>
        <xdr:cNvCxnSpPr/>
      </xdr:nvCxnSpPr>
      <xdr:spPr>
        <a:xfrm>
          <a:off x="8496300" y="10466247"/>
          <a:ext cx="7239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xdr:cNvSpPr txBox="1"/>
      </xdr:nvSpPr>
      <xdr:spPr>
        <a:xfrm>
          <a:off x="8214575" y="1004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7444955" y="1005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114494</xdr:rowOff>
    </xdr:from>
    <xdr:ext cx="599010" cy="259045"/>
    <xdr:sp macro="" textlink="">
      <xdr:nvSpPr>
        <xdr:cNvPr id="207" name="n_1mainValue【橋りょう・トンネル】&#10;一人当たり有形固定資産（償却資産）額"/>
        <xdr:cNvSpPr txBox="1"/>
      </xdr:nvSpPr>
      <xdr:spPr>
        <a:xfrm>
          <a:off x="8214575" y="1050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086225" y="13065579"/>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124960" y="144818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02082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124960" y="128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020820" y="13065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38" name="【公営住宅】&#10;有形固定資産減価償却率平均値テキスト"/>
        <xdr:cNvSpPr txBox="1"/>
      </xdr:nvSpPr>
      <xdr:spPr>
        <a:xfrm>
          <a:off x="4124960" y="13368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036060" y="13512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312160" y="135144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514600" y="135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26488</xdr:rowOff>
    </xdr:from>
    <xdr:to>
      <xdr:col>24</xdr:col>
      <xdr:colOff>114300</xdr:colOff>
      <xdr:row>81</xdr:row>
      <xdr:rowOff>128088</xdr:rowOff>
    </xdr:to>
    <xdr:sp macro="" textlink="">
      <xdr:nvSpPr>
        <xdr:cNvPr id="247" name="楕円 246"/>
        <xdr:cNvSpPr/>
      </xdr:nvSpPr>
      <xdr:spPr>
        <a:xfrm>
          <a:off x="4036060" y="1360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4915</xdr:rowOff>
    </xdr:from>
    <xdr:ext cx="405111" cy="259045"/>
    <xdr:sp macro="" textlink="">
      <xdr:nvSpPr>
        <xdr:cNvPr id="248" name="【公営住宅】&#10;有形固定資産減価償却率該当値テキスト"/>
        <xdr:cNvSpPr txBox="1"/>
      </xdr:nvSpPr>
      <xdr:spPr>
        <a:xfrm>
          <a:off x="4124960" y="1358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121194</xdr:rowOff>
    </xdr:from>
    <xdr:to>
      <xdr:col>20</xdr:col>
      <xdr:colOff>38100</xdr:colOff>
      <xdr:row>81</xdr:row>
      <xdr:rowOff>51344</xdr:rowOff>
    </xdr:to>
    <xdr:sp macro="" textlink="">
      <xdr:nvSpPr>
        <xdr:cNvPr id="249" name="楕円 248"/>
        <xdr:cNvSpPr/>
      </xdr:nvSpPr>
      <xdr:spPr>
        <a:xfrm>
          <a:off x="3312160" y="135323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544</xdr:rowOff>
    </xdr:from>
    <xdr:to>
      <xdr:col>24</xdr:col>
      <xdr:colOff>63500</xdr:colOff>
      <xdr:row>81</xdr:row>
      <xdr:rowOff>77288</xdr:rowOff>
    </xdr:to>
    <xdr:cxnSp macro="">
      <xdr:nvCxnSpPr>
        <xdr:cNvPr id="250" name="直線コネクタ 249"/>
        <xdr:cNvCxnSpPr/>
      </xdr:nvCxnSpPr>
      <xdr:spPr>
        <a:xfrm>
          <a:off x="3355340" y="13579384"/>
          <a:ext cx="73152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51" name="n_1aveValue【公営住宅】&#10;有形固定資産減価償却率"/>
        <xdr:cNvSpPr txBox="1"/>
      </xdr:nvSpPr>
      <xdr:spPr>
        <a:xfrm>
          <a:off x="3170564" y="132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385704" y="1335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42471</xdr:rowOff>
    </xdr:from>
    <xdr:ext cx="405111" cy="259045"/>
    <xdr:sp macro="" textlink="">
      <xdr:nvSpPr>
        <xdr:cNvPr id="253" name="n_1mainValue【公営住宅】&#10;有形固定資産減価償却率"/>
        <xdr:cNvSpPr txBox="1"/>
      </xdr:nvSpPr>
      <xdr:spPr>
        <a:xfrm>
          <a:off x="3170564" y="1362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9219565" y="13275564"/>
          <a:ext cx="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9258300" y="130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9154160" y="13275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9258300" y="1407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9192260" y="1409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8445500" y="140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7670800" y="1408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32258</xdr:rowOff>
    </xdr:from>
    <xdr:to>
      <xdr:col>55</xdr:col>
      <xdr:colOff>50800</xdr:colOff>
      <xdr:row>83</xdr:row>
      <xdr:rowOff>133858</xdr:rowOff>
    </xdr:to>
    <xdr:sp macro="" textlink="">
      <xdr:nvSpPr>
        <xdr:cNvPr id="291" name="楕円 290"/>
        <xdr:cNvSpPr/>
      </xdr:nvSpPr>
      <xdr:spPr>
        <a:xfrm>
          <a:off x="9192260" y="139463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55135</xdr:rowOff>
    </xdr:from>
    <xdr:ext cx="469744" cy="259045"/>
    <xdr:sp macro="" textlink="">
      <xdr:nvSpPr>
        <xdr:cNvPr id="292" name="【公営住宅】&#10;一人当たり面積該当値テキスト"/>
        <xdr:cNvSpPr txBox="1"/>
      </xdr:nvSpPr>
      <xdr:spPr>
        <a:xfrm>
          <a:off x="9258300"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62737</xdr:rowOff>
    </xdr:from>
    <xdr:to>
      <xdr:col>50</xdr:col>
      <xdr:colOff>165100</xdr:colOff>
      <xdr:row>83</xdr:row>
      <xdr:rowOff>164337</xdr:rowOff>
    </xdr:to>
    <xdr:sp macro="" textlink="">
      <xdr:nvSpPr>
        <xdr:cNvPr id="293" name="楕円 292"/>
        <xdr:cNvSpPr/>
      </xdr:nvSpPr>
      <xdr:spPr>
        <a:xfrm>
          <a:off x="8445500" y="1397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83058</xdr:rowOff>
    </xdr:from>
    <xdr:to>
      <xdr:col>55</xdr:col>
      <xdr:colOff>0</xdr:colOff>
      <xdr:row>83</xdr:row>
      <xdr:rowOff>113537</xdr:rowOff>
    </xdr:to>
    <xdr:cxnSp macro="">
      <xdr:nvCxnSpPr>
        <xdr:cNvPr id="294" name="直線コネクタ 293"/>
        <xdr:cNvCxnSpPr/>
      </xdr:nvCxnSpPr>
      <xdr:spPr>
        <a:xfrm flipV="1">
          <a:off x="8496300" y="13997178"/>
          <a:ext cx="7239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295" name="n_1aveValue【公営住宅】&#10;一人当たり面積"/>
        <xdr:cNvSpPr txBox="1"/>
      </xdr:nvSpPr>
      <xdr:spPr>
        <a:xfrm>
          <a:off x="8271587" y="141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750958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9414</xdr:rowOff>
    </xdr:from>
    <xdr:ext cx="469744" cy="259045"/>
    <xdr:sp macro="" textlink="">
      <xdr:nvSpPr>
        <xdr:cNvPr id="297" name="n_1mainValue【公営住宅】&#10;一人当たり面積"/>
        <xdr:cNvSpPr txBox="1"/>
      </xdr:nvSpPr>
      <xdr:spPr>
        <a:xfrm>
          <a:off x="827158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4375764" y="5601789"/>
          <a:ext cx="0" cy="143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4414500" y="7041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4287500" y="7037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4414500" y="538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4287500" y="560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4414500" y="6115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4325600" y="61371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3578840" y="6125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2804140" y="6145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110308</xdr:rowOff>
    </xdr:from>
    <xdr:to>
      <xdr:col>85</xdr:col>
      <xdr:colOff>177800</xdr:colOff>
      <xdr:row>35</xdr:row>
      <xdr:rowOff>40458</xdr:rowOff>
    </xdr:to>
    <xdr:sp macro="" textlink="">
      <xdr:nvSpPr>
        <xdr:cNvPr id="353" name="楕円 352"/>
        <xdr:cNvSpPr/>
      </xdr:nvSpPr>
      <xdr:spPr>
        <a:xfrm>
          <a:off x="14325600" y="58100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133185</xdr:rowOff>
    </xdr:from>
    <xdr:ext cx="405111" cy="259045"/>
    <xdr:sp macro="" textlink="">
      <xdr:nvSpPr>
        <xdr:cNvPr id="354" name="【認定こども園・幼稚園・保育所】&#10;有形固定資産減価償却率該当値テキスト"/>
        <xdr:cNvSpPr txBox="1"/>
      </xdr:nvSpPr>
      <xdr:spPr>
        <a:xfrm>
          <a:off x="14414500" y="566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152763</xdr:rowOff>
    </xdr:from>
    <xdr:to>
      <xdr:col>81</xdr:col>
      <xdr:colOff>101600</xdr:colOff>
      <xdr:row>35</xdr:row>
      <xdr:rowOff>82913</xdr:rowOff>
    </xdr:to>
    <xdr:sp macro="" textlink="">
      <xdr:nvSpPr>
        <xdr:cNvPr id="355" name="楕円 354"/>
        <xdr:cNvSpPr/>
      </xdr:nvSpPr>
      <xdr:spPr>
        <a:xfrm>
          <a:off x="13578840" y="58525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161108</xdr:rowOff>
    </xdr:from>
    <xdr:to>
      <xdr:col>85</xdr:col>
      <xdr:colOff>127000</xdr:colOff>
      <xdr:row>35</xdr:row>
      <xdr:rowOff>32113</xdr:rowOff>
    </xdr:to>
    <xdr:cxnSp macro="">
      <xdr:nvCxnSpPr>
        <xdr:cNvPr id="356" name="直線コネクタ 355"/>
        <xdr:cNvCxnSpPr/>
      </xdr:nvCxnSpPr>
      <xdr:spPr>
        <a:xfrm flipV="1">
          <a:off x="13629640" y="5860868"/>
          <a:ext cx="74676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7" name="n_1aveValue【認定こども園・幼稚園・保育所】&#10;有形固定資産減価償却率"/>
        <xdr:cNvSpPr txBox="1"/>
      </xdr:nvSpPr>
      <xdr:spPr>
        <a:xfrm>
          <a:off x="13437244" y="621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xdr:cNvSpPr txBox="1"/>
      </xdr:nvSpPr>
      <xdr:spPr>
        <a:xfrm>
          <a:off x="12675244" y="592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99440</xdr:rowOff>
    </xdr:from>
    <xdr:ext cx="405111" cy="259045"/>
    <xdr:sp macro="" textlink="">
      <xdr:nvSpPr>
        <xdr:cNvPr id="359" name="n_1mainValue【認定こども園・幼稚園・保育所】&#10;有形固定資産減価償却率"/>
        <xdr:cNvSpPr txBox="1"/>
      </xdr:nvSpPr>
      <xdr:spPr>
        <a:xfrm>
          <a:off x="134372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19509104" y="5646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1954784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19443700" y="706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19547840" y="54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19443700" y="564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1954784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1945894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18735040" y="64833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17937480" y="649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97790</xdr:rowOff>
    </xdr:from>
    <xdr:to>
      <xdr:col>116</xdr:col>
      <xdr:colOff>114300</xdr:colOff>
      <xdr:row>38</xdr:row>
      <xdr:rowOff>27940</xdr:rowOff>
    </xdr:to>
    <xdr:sp macro="" textlink="">
      <xdr:nvSpPr>
        <xdr:cNvPr id="397" name="楕円 396"/>
        <xdr:cNvSpPr/>
      </xdr:nvSpPr>
      <xdr:spPr>
        <a:xfrm>
          <a:off x="19458940" y="630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120667</xdr:rowOff>
    </xdr:from>
    <xdr:ext cx="469744" cy="259045"/>
    <xdr:sp macro="" textlink="">
      <xdr:nvSpPr>
        <xdr:cNvPr id="398" name="【認定こども園・幼稚園・保育所】&#10;一人当たり面積該当値テキスト"/>
        <xdr:cNvSpPr txBox="1"/>
      </xdr:nvSpPr>
      <xdr:spPr>
        <a:xfrm>
          <a:off x="19547840"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399" name="楕円 398"/>
        <xdr:cNvSpPr/>
      </xdr:nvSpPr>
      <xdr:spPr>
        <a:xfrm>
          <a:off x="18735040" y="6308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148590</xdr:rowOff>
    </xdr:from>
    <xdr:to>
      <xdr:col>116</xdr:col>
      <xdr:colOff>63500</xdr:colOff>
      <xdr:row>37</xdr:row>
      <xdr:rowOff>156210</xdr:rowOff>
    </xdr:to>
    <xdr:cxnSp macro="">
      <xdr:nvCxnSpPr>
        <xdr:cNvPr id="400" name="直線コネクタ 399"/>
        <xdr:cNvCxnSpPr/>
      </xdr:nvCxnSpPr>
      <xdr:spPr>
        <a:xfrm flipV="1">
          <a:off x="18778220" y="635127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1" name="n_1aveValue【認定こども園・幼稚園・保育所】&#10;一人当たり面積"/>
        <xdr:cNvSpPr txBox="1"/>
      </xdr:nvSpPr>
      <xdr:spPr>
        <a:xfrm>
          <a:off x="185611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xdr:cNvSpPr txBox="1"/>
      </xdr:nvSpPr>
      <xdr:spPr>
        <a:xfrm>
          <a:off x="1777626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403" name="n_1mainValue【認定こども園・幼稚園・保育所】&#10;一人当たり面積"/>
        <xdr:cNvSpPr txBox="1"/>
      </xdr:nvSpPr>
      <xdr:spPr>
        <a:xfrm>
          <a:off x="185611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4375764" y="930783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44145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4287500" y="10641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4414500" y="908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4287500" y="9307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4414500" y="9867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4325600" y="98894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357884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28041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67310</xdr:rowOff>
    </xdr:from>
    <xdr:to>
      <xdr:col>85</xdr:col>
      <xdr:colOff>177800</xdr:colOff>
      <xdr:row>56</xdr:row>
      <xdr:rowOff>168910</xdr:rowOff>
    </xdr:to>
    <xdr:sp macro="" textlink="">
      <xdr:nvSpPr>
        <xdr:cNvPr id="442" name="楕円 441"/>
        <xdr:cNvSpPr/>
      </xdr:nvSpPr>
      <xdr:spPr>
        <a:xfrm>
          <a:off x="14325600" y="94551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90187</xdr:rowOff>
    </xdr:from>
    <xdr:ext cx="405111" cy="259045"/>
    <xdr:sp macro="" textlink="">
      <xdr:nvSpPr>
        <xdr:cNvPr id="443" name="【学校施設】&#10;有形固定資産減価償却率該当値テキスト"/>
        <xdr:cNvSpPr txBox="1"/>
      </xdr:nvSpPr>
      <xdr:spPr>
        <a:xfrm>
          <a:off x="14414500"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444" name="楕円 443"/>
        <xdr:cNvSpPr/>
      </xdr:nvSpPr>
      <xdr:spPr>
        <a:xfrm>
          <a:off x="13578840" y="9519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118110</xdr:rowOff>
    </xdr:from>
    <xdr:to>
      <xdr:col>85</xdr:col>
      <xdr:colOff>127000</xdr:colOff>
      <xdr:row>57</xdr:row>
      <xdr:rowOff>11430</xdr:rowOff>
    </xdr:to>
    <xdr:cxnSp macro="">
      <xdr:nvCxnSpPr>
        <xdr:cNvPr id="445" name="直線コネクタ 444"/>
        <xdr:cNvCxnSpPr/>
      </xdr:nvCxnSpPr>
      <xdr:spPr>
        <a:xfrm flipV="1">
          <a:off x="13629640" y="9505950"/>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6" name="n_1aveValue【学校施設】&#10;有形固定資産減価償却率"/>
        <xdr:cNvSpPr txBox="1"/>
      </xdr:nvSpPr>
      <xdr:spPr>
        <a:xfrm>
          <a:off x="13437244"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xdr:cNvSpPr txBox="1"/>
      </xdr:nvSpPr>
      <xdr:spPr>
        <a:xfrm>
          <a:off x="12675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448" name="n_1mainValue【学校施設】&#10;有形固定資産減価償却率"/>
        <xdr:cNvSpPr txBox="1"/>
      </xdr:nvSpPr>
      <xdr:spPr>
        <a:xfrm>
          <a:off x="1343724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19509104" y="9297924"/>
          <a:ext cx="0"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19547840"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19443700" y="10729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19547840" y="907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19443700" y="9297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xdr:cNvSpPr txBox="1"/>
      </xdr:nvSpPr>
      <xdr:spPr>
        <a:xfrm>
          <a:off x="19547840" y="9918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19458940" y="993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18735040" y="99634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1793748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132842</xdr:rowOff>
    </xdr:from>
    <xdr:to>
      <xdr:col>116</xdr:col>
      <xdr:colOff>114300</xdr:colOff>
      <xdr:row>58</xdr:row>
      <xdr:rowOff>62992</xdr:rowOff>
    </xdr:to>
    <xdr:sp macro="" textlink="">
      <xdr:nvSpPr>
        <xdr:cNvPr id="487" name="楕円 486"/>
        <xdr:cNvSpPr/>
      </xdr:nvSpPr>
      <xdr:spPr>
        <a:xfrm>
          <a:off x="19458940" y="9688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155719</xdr:rowOff>
    </xdr:from>
    <xdr:ext cx="469744" cy="259045"/>
    <xdr:sp macro="" textlink="">
      <xdr:nvSpPr>
        <xdr:cNvPr id="488" name="【学校施設】&#10;一人当たり面積該当値テキスト"/>
        <xdr:cNvSpPr txBox="1"/>
      </xdr:nvSpPr>
      <xdr:spPr>
        <a:xfrm>
          <a:off x="19547840" y="954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154178</xdr:rowOff>
    </xdr:from>
    <xdr:to>
      <xdr:col>112</xdr:col>
      <xdr:colOff>38100</xdr:colOff>
      <xdr:row>58</xdr:row>
      <xdr:rowOff>84328</xdr:rowOff>
    </xdr:to>
    <xdr:sp macro="" textlink="">
      <xdr:nvSpPr>
        <xdr:cNvPr id="489" name="楕円 488"/>
        <xdr:cNvSpPr/>
      </xdr:nvSpPr>
      <xdr:spPr>
        <a:xfrm>
          <a:off x="18735040" y="9709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12192</xdr:rowOff>
    </xdr:from>
    <xdr:to>
      <xdr:col>116</xdr:col>
      <xdr:colOff>63500</xdr:colOff>
      <xdr:row>58</xdr:row>
      <xdr:rowOff>33528</xdr:rowOff>
    </xdr:to>
    <xdr:cxnSp macro="">
      <xdr:nvCxnSpPr>
        <xdr:cNvPr id="490" name="直線コネクタ 489"/>
        <xdr:cNvCxnSpPr/>
      </xdr:nvCxnSpPr>
      <xdr:spPr>
        <a:xfrm flipV="1">
          <a:off x="18778220" y="9735312"/>
          <a:ext cx="73152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491" name="n_1aveValue【学校施設】&#10;一人当たり面積"/>
        <xdr:cNvSpPr txBox="1"/>
      </xdr:nvSpPr>
      <xdr:spPr>
        <a:xfrm>
          <a:off x="18561127" y="1005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xdr:cNvSpPr txBox="1"/>
      </xdr:nvSpPr>
      <xdr:spPr>
        <a:xfrm>
          <a:off x="17776267" y="969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100855</xdr:rowOff>
    </xdr:from>
    <xdr:ext cx="469744" cy="259045"/>
    <xdr:sp macro="" textlink="">
      <xdr:nvSpPr>
        <xdr:cNvPr id="493" name="n_1mainValue【学校施設】&#10;一人当たり面積"/>
        <xdr:cNvSpPr txBox="1"/>
      </xdr:nvSpPr>
      <xdr:spPr>
        <a:xfrm>
          <a:off x="18561127" y="948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4375764" y="1304163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44145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428750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44145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4325600" y="136918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35788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280414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74930</xdr:rowOff>
    </xdr:from>
    <xdr:to>
      <xdr:col>85</xdr:col>
      <xdr:colOff>177800</xdr:colOff>
      <xdr:row>79</xdr:row>
      <xdr:rowOff>5080</xdr:rowOff>
    </xdr:to>
    <xdr:sp macro="" textlink="">
      <xdr:nvSpPr>
        <xdr:cNvPr id="532" name="楕円 531"/>
        <xdr:cNvSpPr/>
      </xdr:nvSpPr>
      <xdr:spPr>
        <a:xfrm>
          <a:off x="14325600" y="131508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97807</xdr:rowOff>
    </xdr:from>
    <xdr:ext cx="405111" cy="259045"/>
    <xdr:sp macro="" textlink="">
      <xdr:nvSpPr>
        <xdr:cNvPr id="533" name="【児童館】&#10;有形固定資産減価償却率該当値テキスト"/>
        <xdr:cNvSpPr txBox="1"/>
      </xdr:nvSpPr>
      <xdr:spPr>
        <a:xfrm>
          <a:off x="14414500" y="1300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55880</xdr:rowOff>
    </xdr:from>
    <xdr:to>
      <xdr:col>81</xdr:col>
      <xdr:colOff>101600</xdr:colOff>
      <xdr:row>78</xdr:row>
      <xdr:rowOff>157480</xdr:rowOff>
    </xdr:to>
    <xdr:sp macro="" textlink="">
      <xdr:nvSpPr>
        <xdr:cNvPr id="534" name="楕円 533"/>
        <xdr:cNvSpPr/>
      </xdr:nvSpPr>
      <xdr:spPr>
        <a:xfrm>
          <a:off x="1357884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106680</xdr:rowOff>
    </xdr:from>
    <xdr:to>
      <xdr:col>85</xdr:col>
      <xdr:colOff>127000</xdr:colOff>
      <xdr:row>78</xdr:row>
      <xdr:rowOff>125730</xdr:rowOff>
    </xdr:to>
    <xdr:cxnSp macro="">
      <xdr:nvCxnSpPr>
        <xdr:cNvPr id="535" name="直線コネクタ 534"/>
        <xdr:cNvCxnSpPr/>
      </xdr:nvCxnSpPr>
      <xdr:spPr>
        <a:xfrm>
          <a:off x="13629640" y="1318260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6" name="n_1aveValue【児童館】&#10;有形固定資産減価償却率"/>
        <xdr:cNvSpPr txBox="1"/>
      </xdr:nvSpPr>
      <xdr:spPr>
        <a:xfrm>
          <a:off x="13437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7" name="n_2aveValue【児童館】&#10;有形固定資産減価償却率"/>
        <xdr:cNvSpPr txBox="1"/>
      </xdr:nvSpPr>
      <xdr:spPr>
        <a:xfrm>
          <a:off x="1267524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2557</xdr:rowOff>
    </xdr:from>
    <xdr:ext cx="405111" cy="259045"/>
    <xdr:sp macro="" textlink="">
      <xdr:nvSpPr>
        <xdr:cNvPr id="538" name="n_1mainValue【児童館】&#10;有形固定資産減価償却率"/>
        <xdr:cNvSpPr txBox="1"/>
      </xdr:nvSpPr>
      <xdr:spPr>
        <a:xfrm>
          <a:off x="13437244" y="1291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19509104" y="13163006"/>
          <a:ext cx="0" cy="139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19547840" y="145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19443700" y="1455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19547840" y="1294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194437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xdr:cNvSpPr txBox="1"/>
      </xdr:nvSpPr>
      <xdr:spPr>
        <a:xfrm>
          <a:off x="19547840" y="1411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1945894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18735040" y="14150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1793748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78" name="楕円 577"/>
        <xdr:cNvSpPr/>
      </xdr:nvSpPr>
      <xdr:spPr>
        <a:xfrm>
          <a:off x="19458940" y="141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59163</xdr:rowOff>
    </xdr:from>
    <xdr:ext cx="469744" cy="259045"/>
    <xdr:sp macro="" textlink="">
      <xdr:nvSpPr>
        <xdr:cNvPr id="579" name="【児童館】&#10;一人当たり面積該当値テキスト"/>
        <xdr:cNvSpPr txBox="1"/>
      </xdr:nvSpPr>
      <xdr:spPr>
        <a:xfrm>
          <a:off x="19547840" y="139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580" name="楕円 579"/>
        <xdr:cNvSpPr/>
      </xdr:nvSpPr>
      <xdr:spPr>
        <a:xfrm>
          <a:off x="18735040" y="141343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103414</xdr:rowOff>
    </xdr:to>
    <xdr:cxnSp macro="">
      <xdr:nvCxnSpPr>
        <xdr:cNvPr id="581" name="直線コネクタ 580"/>
        <xdr:cNvCxnSpPr/>
      </xdr:nvCxnSpPr>
      <xdr:spPr>
        <a:xfrm flipV="1">
          <a:off x="18778220" y="14168846"/>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82" name="n_1aveValue【児童館】&#10;一人当たり面積"/>
        <xdr:cNvSpPr txBox="1"/>
      </xdr:nvSpPr>
      <xdr:spPr>
        <a:xfrm>
          <a:off x="18561127" y="142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3" name="n_2aveValue【児童館】&#10;一人当たり面積"/>
        <xdr:cNvSpPr txBox="1"/>
      </xdr:nvSpPr>
      <xdr:spPr>
        <a:xfrm>
          <a:off x="1777626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170741</xdr:rowOff>
    </xdr:from>
    <xdr:ext cx="469744" cy="259045"/>
    <xdr:sp macro="" textlink="">
      <xdr:nvSpPr>
        <xdr:cNvPr id="584" name="n_1mainValue【児童館】&#10;一人当たり面積"/>
        <xdr:cNvSpPr txBox="1"/>
      </xdr:nvSpPr>
      <xdr:spPr>
        <a:xfrm>
          <a:off x="18561127" y="1391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4375764" y="16910686"/>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4414500" y="1810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4287500" y="18103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4414500" y="1668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4287500" y="16910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xdr:cNvSpPr txBox="1"/>
      </xdr:nvSpPr>
      <xdr:spPr>
        <a:xfrm>
          <a:off x="14414500" y="1750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4325600" y="175247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3578840"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280414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90170</xdr:rowOff>
    </xdr:from>
    <xdr:to>
      <xdr:col>85</xdr:col>
      <xdr:colOff>177800</xdr:colOff>
      <xdr:row>104</xdr:row>
      <xdr:rowOff>20320</xdr:rowOff>
    </xdr:to>
    <xdr:sp macro="" textlink="">
      <xdr:nvSpPr>
        <xdr:cNvPr id="623" name="楕円 622"/>
        <xdr:cNvSpPr/>
      </xdr:nvSpPr>
      <xdr:spPr>
        <a:xfrm>
          <a:off x="14325600" y="173570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113047</xdr:rowOff>
    </xdr:from>
    <xdr:ext cx="405111" cy="259045"/>
    <xdr:sp macro="" textlink="">
      <xdr:nvSpPr>
        <xdr:cNvPr id="624" name="【公民館】&#10;有形固定資産減価償却率該当値テキスト"/>
        <xdr:cNvSpPr txBox="1"/>
      </xdr:nvSpPr>
      <xdr:spPr>
        <a:xfrm>
          <a:off x="14414500"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135889</xdr:rowOff>
    </xdr:from>
    <xdr:to>
      <xdr:col>81</xdr:col>
      <xdr:colOff>101600</xdr:colOff>
      <xdr:row>104</xdr:row>
      <xdr:rowOff>66039</xdr:rowOff>
    </xdr:to>
    <xdr:sp macro="" textlink="">
      <xdr:nvSpPr>
        <xdr:cNvPr id="625" name="楕円 624"/>
        <xdr:cNvSpPr/>
      </xdr:nvSpPr>
      <xdr:spPr>
        <a:xfrm>
          <a:off x="13578840" y="17402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140970</xdr:rowOff>
    </xdr:from>
    <xdr:to>
      <xdr:col>85</xdr:col>
      <xdr:colOff>127000</xdr:colOff>
      <xdr:row>104</xdr:row>
      <xdr:rowOff>15239</xdr:rowOff>
    </xdr:to>
    <xdr:cxnSp macro="">
      <xdr:nvCxnSpPr>
        <xdr:cNvPr id="626" name="直線コネクタ 625"/>
        <xdr:cNvCxnSpPr/>
      </xdr:nvCxnSpPr>
      <xdr:spPr>
        <a:xfrm flipV="1">
          <a:off x="13629640" y="17407890"/>
          <a:ext cx="7467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27" name="n_1aveValue【公民館】&#10;有形固定資産減価償却率"/>
        <xdr:cNvSpPr txBox="1"/>
      </xdr:nvSpPr>
      <xdr:spPr>
        <a:xfrm>
          <a:off x="13437244"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8" name="n_2aveValue【公民館】&#10;有形固定資産減価償却率"/>
        <xdr:cNvSpPr txBox="1"/>
      </xdr:nvSpPr>
      <xdr:spPr>
        <a:xfrm>
          <a:off x="12675244" y="1736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82566</xdr:rowOff>
    </xdr:from>
    <xdr:ext cx="405111" cy="259045"/>
    <xdr:sp macro="" textlink="">
      <xdr:nvSpPr>
        <xdr:cNvPr id="629" name="n_1mainValue【公民館】&#10;有形固定資産減価償却率"/>
        <xdr:cNvSpPr txBox="1"/>
      </xdr:nvSpPr>
      <xdr:spPr>
        <a:xfrm>
          <a:off x="13437244"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19509104" y="1672971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1954784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19443700" y="18230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19547840"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1944370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58" name="【公民館】&#10;一人当たり面積平均値テキスト"/>
        <xdr:cNvSpPr txBox="1"/>
      </xdr:nvSpPr>
      <xdr:spPr>
        <a:xfrm>
          <a:off x="19547840" y="1768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1945894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18735040" y="177190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179374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82550</xdr:rowOff>
    </xdr:from>
    <xdr:to>
      <xdr:col>116</xdr:col>
      <xdr:colOff>114300</xdr:colOff>
      <xdr:row>100</xdr:row>
      <xdr:rowOff>12700</xdr:rowOff>
    </xdr:to>
    <xdr:sp macro="" textlink="">
      <xdr:nvSpPr>
        <xdr:cNvPr id="667" name="楕円 666"/>
        <xdr:cNvSpPr/>
      </xdr:nvSpPr>
      <xdr:spPr>
        <a:xfrm>
          <a:off x="19458940" y="16678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35577</xdr:rowOff>
    </xdr:from>
    <xdr:ext cx="469744" cy="259045"/>
    <xdr:sp macro="" textlink="">
      <xdr:nvSpPr>
        <xdr:cNvPr id="668" name="【公民館】&#10;一人当たり面積該当値テキスト"/>
        <xdr:cNvSpPr txBox="1"/>
      </xdr:nvSpPr>
      <xdr:spPr>
        <a:xfrm>
          <a:off x="19547840" y="1663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105411</xdr:rowOff>
    </xdr:from>
    <xdr:to>
      <xdr:col>112</xdr:col>
      <xdr:colOff>38100</xdr:colOff>
      <xdr:row>100</xdr:row>
      <xdr:rowOff>35561</xdr:rowOff>
    </xdr:to>
    <xdr:sp macro="" textlink="">
      <xdr:nvSpPr>
        <xdr:cNvPr id="669" name="楕円 668"/>
        <xdr:cNvSpPr/>
      </xdr:nvSpPr>
      <xdr:spPr>
        <a:xfrm>
          <a:off x="18735040" y="167017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133350</xdr:rowOff>
    </xdr:from>
    <xdr:to>
      <xdr:col>116</xdr:col>
      <xdr:colOff>63500</xdr:colOff>
      <xdr:row>99</xdr:row>
      <xdr:rowOff>156211</xdr:rowOff>
    </xdr:to>
    <xdr:cxnSp macro="">
      <xdr:nvCxnSpPr>
        <xdr:cNvPr id="670" name="直線コネクタ 669"/>
        <xdr:cNvCxnSpPr/>
      </xdr:nvCxnSpPr>
      <xdr:spPr>
        <a:xfrm flipV="1">
          <a:off x="18778220" y="16729710"/>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71" name="n_1aveValue【公民館】&#10;一人当たり面積"/>
        <xdr:cNvSpPr txBox="1"/>
      </xdr:nvSpPr>
      <xdr:spPr>
        <a:xfrm>
          <a:off x="18561127"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2" name="n_2aveValue【公民館】&#10;一人当たり面積"/>
        <xdr:cNvSpPr txBox="1"/>
      </xdr:nvSpPr>
      <xdr:spPr>
        <a:xfrm>
          <a:off x="177762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52088</xdr:rowOff>
    </xdr:from>
    <xdr:ext cx="469744" cy="259045"/>
    <xdr:sp macro="" textlink="">
      <xdr:nvSpPr>
        <xdr:cNvPr id="673" name="n_1mainValue【公民館】&#10;一人当たり面積"/>
        <xdr:cNvSpPr txBox="1"/>
      </xdr:nvSpPr>
      <xdr:spPr>
        <a:xfrm>
          <a:off x="18561127" y="164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の有形固定資産減価償却率が前年度比</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％の減となっているが、これは平成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年度に市営新町、中町住宅を建替えたためである。今後も個別施設計画に基づき建替え、統合を含めた老朽化対策に取り組んでいく。</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認定こども園・幼稚園・保育所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の有形固定資産減価償却率が</a:t>
          </a:r>
          <a:r>
            <a:rPr kumimoji="1" lang="en-US" altLang="ja-JP" sz="1200">
              <a:latin typeface="ＭＳ Ｐゴシック" panose="020B0600070205080204" pitchFamily="50" charset="-128"/>
              <a:ea typeface="ＭＳ Ｐゴシック" panose="020B0600070205080204" pitchFamily="50" charset="-128"/>
            </a:rPr>
            <a:t>79.8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の有形固定資産減価償却率が</a:t>
          </a:r>
          <a:r>
            <a:rPr kumimoji="1" lang="en-US" altLang="ja-JP" sz="1200">
              <a:latin typeface="ＭＳ Ｐゴシック" panose="020B0600070205080204" pitchFamily="50" charset="-128"/>
              <a:ea typeface="ＭＳ Ｐゴシック" panose="020B0600070205080204" pitchFamily="50" charset="-128"/>
            </a:rPr>
            <a:t>91.4</a:t>
          </a:r>
          <a:r>
            <a:rPr kumimoji="1" lang="ja-JP" altLang="en-US" sz="1200">
              <a:latin typeface="ＭＳ Ｐゴシック" panose="020B0600070205080204" pitchFamily="50" charset="-128"/>
              <a:ea typeface="ＭＳ Ｐゴシック" panose="020B0600070205080204" pitchFamily="50" charset="-128"/>
            </a:rPr>
            <a:t>％と類似団体平均よりも高くなっているが、これは築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年以上経過した木造建築の施設が多いことが主な要因である。今後は個別施設計画に基づき老朽化対策に取り組んでいくこととしており、児童館△</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ポイントは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天下町児童館の廃止に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よるものである。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の有形固定資産減価償却率が</a:t>
          </a:r>
          <a:r>
            <a:rPr kumimoji="1" lang="en-US" altLang="ja-JP" sz="1200">
              <a:latin typeface="ＭＳ Ｐゴシック" panose="020B0600070205080204" pitchFamily="50" charset="-128"/>
              <a:ea typeface="ＭＳ Ｐゴシック" panose="020B0600070205080204" pitchFamily="50" charset="-128"/>
            </a:rPr>
            <a:t>74.9</a:t>
          </a:r>
          <a:r>
            <a:rPr kumimoji="1" lang="ja-JP" altLang="en-US" sz="1200">
              <a:latin typeface="ＭＳ Ｐゴシック" panose="020B0600070205080204" pitchFamily="50" charset="-128"/>
              <a:ea typeface="ＭＳ Ｐゴシック" panose="020B0600070205080204" pitchFamily="50" charset="-128"/>
            </a:rPr>
            <a:t>％と類似団体よりも高くなっているが、これは平成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校を統合した中学校を開設したが、昭和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年代～</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年代に建築された校舎が依然として多いためである。また、一人当たり面積が</a:t>
          </a:r>
          <a:r>
            <a:rPr kumimoji="1" lang="en-US" altLang="ja-JP" sz="1200">
              <a:latin typeface="ＭＳ Ｐゴシック" panose="020B0600070205080204" pitchFamily="50" charset="-128"/>
              <a:ea typeface="ＭＳ Ｐゴシック" panose="020B0600070205080204" pitchFamily="50" charset="-128"/>
            </a:rPr>
            <a:t>1,934</a:t>
          </a:r>
          <a:r>
            <a:rPr kumimoji="1" lang="ja-JP" altLang="en-US" sz="1200">
              <a:latin typeface="ＭＳ Ｐゴシック" panose="020B0600070205080204" pitchFamily="50" charset="-128"/>
              <a:ea typeface="ＭＳ Ｐゴシック" panose="020B0600070205080204" pitchFamily="50" charset="-128"/>
            </a:rPr>
            <a:t>㎡と類似団体よりも高くなっているのは人口が減少していることが主な要因である。全ての校舎の耐震化工事を終えているため、今後は適切な維持修繕により施設の長寿命化を図っていく。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公民館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の有形固定資産減価償却率が</a:t>
          </a:r>
          <a:r>
            <a:rPr kumimoji="1" lang="en-US" altLang="ja-JP" sz="1200">
              <a:latin typeface="ＭＳ Ｐゴシック" panose="020B0600070205080204" pitchFamily="50" charset="-128"/>
              <a:ea typeface="ＭＳ Ｐゴシック" panose="020B0600070205080204" pitchFamily="50" charset="-128"/>
            </a:rPr>
            <a:t>65.6</a:t>
          </a:r>
          <a:r>
            <a:rPr kumimoji="1" lang="ja-JP" altLang="en-US" sz="1200">
              <a:latin typeface="ＭＳ Ｐゴシック" panose="020B0600070205080204" pitchFamily="50" charset="-128"/>
              <a:ea typeface="ＭＳ Ｐゴシック" panose="020B0600070205080204" pitchFamily="50" charset="-128"/>
            </a:rPr>
            <a:t>％と類似団体平均よりも高くなっているが、これは築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年以上経過した木造建築の施設が多いことが主な要因である。今後は個別施設計画に基づき老朽化対策に取り組んでいく。また、一人当たり面積が</a:t>
          </a:r>
          <a:r>
            <a:rPr kumimoji="1" lang="en-US" altLang="ja-JP" sz="1200">
              <a:latin typeface="ＭＳ Ｐゴシック" panose="020B0600070205080204" pitchFamily="50" charset="-128"/>
              <a:ea typeface="ＭＳ Ｐゴシック" panose="020B0600070205080204" pitchFamily="50" charset="-128"/>
            </a:rPr>
            <a:t>0.410㎡</a:t>
          </a:r>
          <a:r>
            <a:rPr kumimoji="1" lang="ja-JP" altLang="en-US" sz="1200">
              <a:latin typeface="ＭＳ Ｐゴシック" panose="020B0600070205080204" pitchFamily="50" charset="-128"/>
              <a:ea typeface="ＭＳ Ｐゴシック" panose="020B0600070205080204" pitchFamily="50" charset="-128"/>
            </a:rPr>
            <a:t>と類似団体内平均よりも高くなっているのは、点在する集落に分館施設を設置しており、施設数が多いことが要因である。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73,632
73,344
913.22
38,470,211
36,582,519
1,651,301
21,742,445
30,553,320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086225" y="5640977"/>
          <a:ext cx="0" cy="144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124960" y="70931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020820" y="7089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124960" y="542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020820" y="5640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124960" y="6388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03606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312160" y="642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514600"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167458</xdr:rowOff>
    </xdr:from>
    <xdr:to>
      <xdr:col>24</xdr:col>
      <xdr:colOff>114300</xdr:colOff>
      <xdr:row>36</xdr:row>
      <xdr:rowOff>97608</xdr:rowOff>
    </xdr:to>
    <xdr:sp macro="" textlink="">
      <xdr:nvSpPr>
        <xdr:cNvPr id="71" name="楕円 70"/>
        <xdr:cNvSpPr/>
      </xdr:nvSpPr>
      <xdr:spPr>
        <a:xfrm>
          <a:off x="4036060" y="6034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18885</xdr:rowOff>
    </xdr:from>
    <xdr:ext cx="405111" cy="259045"/>
    <xdr:sp macro="" textlink="">
      <xdr:nvSpPr>
        <xdr:cNvPr id="72" name="【図書館】&#10;有形固定資産減価償却率該当値テキスト"/>
        <xdr:cNvSpPr txBox="1"/>
      </xdr:nvSpPr>
      <xdr:spPr>
        <a:xfrm>
          <a:off x="4124960"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27033</xdr:rowOff>
    </xdr:from>
    <xdr:to>
      <xdr:col>20</xdr:col>
      <xdr:colOff>38100</xdr:colOff>
      <xdr:row>36</xdr:row>
      <xdr:rowOff>128633</xdr:rowOff>
    </xdr:to>
    <xdr:sp macro="" textlink="">
      <xdr:nvSpPr>
        <xdr:cNvPr id="73" name="楕円 72"/>
        <xdr:cNvSpPr/>
      </xdr:nvSpPr>
      <xdr:spPr>
        <a:xfrm>
          <a:off x="3312160" y="60620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46808</xdr:rowOff>
    </xdr:from>
    <xdr:to>
      <xdr:col>24</xdr:col>
      <xdr:colOff>63500</xdr:colOff>
      <xdr:row>36</xdr:row>
      <xdr:rowOff>77833</xdr:rowOff>
    </xdr:to>
    <xdr:cxnSp macro="">
      <xdr:nvCxnSpPr>
        <xdr:cNvPr id="74" name="直線コネクタ 73"/>
        <xdr:cNvCxnSpPr/>
      </xdr:nvCxnSpPr>
      <xdr:spPr>
        <a:xfrm flipV="1">
          <a:off x="3355340" y="6081848"/>
          <a:ext cx="7315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170564" y="652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38570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145160</xdr:rowOff>
    </xdr:from>
    <xdr:ext cx="405111" cy="259045"/>
    <xdr:sp macro="" textlink="">
      <xdr:nvSpPr>
        <xdr:cNvPr id="77" name="n_1mainValue【図書館】&#10;有形固定資産減価償却率"/>
        <xdr:cNvSpPr txBox="1"/>
      </xdr:nvSpPr>
      <xdr:spPr>
        <a:xfrm>
          <a:off x="3170564" y="58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9219565" y="5576570"/>
          <a:ext cx="0"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9258300" y="53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9154160" y="557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9258300" y="625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919226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5" name="楕円 114"/>
        <xdr:cNvSpPr/>
      </xdr:nvSpPr>
      <xdr:spPr>
        <a:xfrm>
          <a:off x="9192260" y="651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6" name="【図書館】&#10;一人当たり面積該当値テキスト"/>
        <xdr:cNvSpPr txBox="1"/>
      </xdr:nvSpPr>
      <xdr:spPr>
        <a:xfrm>
          <a:off x="9258300"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17" name="楕円 116"/>
        <xdr:cNvSpPr/>
      </xdr:nvSpPr>
      <xdr:spPr>
        <a:xfrm>
          <a:off x="844550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18" name="直線コネクタ 117"/>
        <xdr:cNvCxnSpPr/>
      </xdr:nvCxnSpPr>
      <xdr:spPr>
        <a:xfrm>
          <a:off x="8496300" y="65570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19" name="n_1aveValue【図書館】&#10;一人当たり面積"/>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21" name="n_1mainValue【図書館】&#10;一人当たり面積"/>
        <xdr:cNvSpPr txBox="1"/>
      </xdr:nvSpPr>
      <xdr:spPr>
        <a:xfrm>
          <a:off x="8271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086225" y="939927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12496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020820" y="1086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12496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02082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124960" y="997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03606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31216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51460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147320</xdr:rowOff>
    </xdr:from>
    <xdr:to>
      <xdr:col>24</xdr:col>
      <xdr:colOff>114300</xdr:colOff>
      <xdr:row>58</xdr:row>
      <xdr:rowOff>77470</xdr:rowOff>
    </xdr:to>
    <xdr:sp macro="" textlink="">
      <xdr:nvSpPr>
        <xdr:cNvPr id="160" name="楕円 159"/>
        <xdr:cNvSpPr/>
      </xdr:nvSpPr>
      <xdr:spPr>
        <a:xfrm>
          <a:off x="4036060" y="970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170197</xdr:rowOff>
    </xdr:from>
    <xdr:ext cx="405111" cy="259045"/>
    <xdr:sp macro="" textlink="">
      <xdr:nvSpPr>
        <xdr:cNvPr id="161" name="【体育館・プール】&#10;有形固定資産減価償却率該当値テキスト"/>
        <xdr:cNvSpPr txBox="1"/>
      </xdr:nvSpPr>
      <xdr:spPr>
        <a:xfrm>
          <a:off x="4124960"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170180</xdr:rowOff>
    </xdr:from>
    <xdr:to>
      <xdr:col>20</xdr:col>
      <xdr:colOff>38100</xdr:colOff>
      <xdr:row>58</xdr:row>
      <xdr:rowOff>100330</xdr:rowOff>
    </xdr:to>
    <xdr:sp macro="" textlink="">
      <xdr:nvSpPr>
        <xdr:cNvPr id="162" name="楕円 161"/>
        <xdr:cNvSpPr/>
      </xdr:nvSpPr>
      <xdr:spPr>
        <a:xfrm>
          <a:off x="3312160" y="9725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26670</xdr:rowOff>
    </xdr:from>
    <xdr:to>
      <xdr:col>24</xdr:col>
      <xdr:colOff>63500</xdr:colOff>
      <xdr:row>58</xdr:row>
      <xdr:rowOff>49530</xdr:rowOff>
    </xdr:to>
    <xdr:cxnSp macro="">
      <xdr:nvCxnSpPr>
        <xdr:cNvPr id="163" name="直線コネクタ 162"/>
        <xdr:cNvCxnSpPr/>
      </xdr:nvCxnSpPr>
      <xdr:spPr>
        <a:xfrm flipV="1">
          <a:off x="3355340" y="974979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17056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38570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116857</xdr:rowOff>
    </xdr:from>
    <xdr:ext cx="405111" cy="259045"/>
    <xdr:sp macro="" textlink="">
      <xdr:nvSpPr>
        <xdr:cNvPr id="166" name="n_1mainValue【体育館・プール】&#10;有形固定資産減価償却率"/>
        <xdr:cNvSpPr txBox="1"/>
      </xdr:nvSpPr>
      <xdr:spPr>
        <a:xfrm>
          <a:off x="317056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9219565" y="945261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92583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9154160" y="1075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9258300" y="923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9154160" y="945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9258300" y="10370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9192260" y="10392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8445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7670800" y="104133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160655</xdr:rowOff>
    </xdr:from>
    <xdr:to>
      <xdr:col>55</xdr:col>
      <xdr:colOff>50800</xdr:colOff>
      <xdr:row>62</xdr:row>
      <xdr:rowOff>90805</xdr:rowOff>
    </xdr:to>
    <xdr:sp macro="" textlink="">
      <xdr:nvSpPr>
        <xdr:cNvPr id="204" name="楕円 203"/>
        <xdr:cNvSpPr/>
      </xdr:nvSpPr>
      <xdr:spPr>
        <a:xfrm>
          <a:off x="9192260" y="10386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12082</xdr:rowOff>
    </xdr:from>
    <xdr:ext cx="469744" cy="259045"/>
    <xdr:sp macro="" textlink="">
      <xdr:nvSpPr>
        <xdr:cNvPr id="205" name="【体育館・プール】&#10;一人当たり面積該当値テキスト"/>
        <xdr:cNvSpPr txBox="1"/>
      </xdr:nvSpPr>
      <xdr:spPr>
        <a:xfrm>
          <a:off x="9258300"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06" name="楕円 205"/>
        <xdr:cNvSpPr/>
      </xdr:nvSpPr>
      <xdr:spPr>
        <a:xfrm>
          <a:off x="844550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40005</xdr:rowOff>
    </xdr:from>
    <xdr:to>
      <xdr:col>55</xdr:col>
      <xdr:colOff>0</xdr:colOff>
      <xdr:row>62</xdr:row>
      <xdr:rowOff>45720</xdr:rowOff>
    </xdr:to>
    <xdr:cxnSp macro="">
      <xdr:nvCxnSpPr>
        <xdr:cNvPr id="207" name="直線コネクタ 206"/>
        <xdr:cNvCxnSpPr/>
      </xdr:nvCxnSpPr>
      <xdr:spPr>
        <a:xfrm flipV="1">
          <a:off x="8496300" y="1043368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827158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7509587"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113047</xdr:rowOff>
    </xdr:from>
    <xdr:ext cx="469744" cy="259045"/>
    <xdr:sp macro="" textlink="">
      <xdr:nvSpPr>
        <xdr:cNvPr id="210" name="n_1mainValue【体育館・プール】&#10;一人当たり面積"/>
        <xdr:cNvSpPr txBox="1"/>
      </xdr:nvSpPr>
      <xdr:spPr>
        <a:xfrm>
          <a:off x="827158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086225" y="13068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124960" y="1446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020820" y="1446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40" name="【福祉施設】&#10;有形固定資産減価償却率平均値テキスト"/>
        <xdr:cNvSpPr txBox="1"/>
      </xdr:nvSpPr>
      <xdr:spPr>
        <a:xfrm>
          <a:off x="4124960" y="13669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03606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312160" y="1382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5146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49" name="楕円 248"/>
        <xdr:cNvSpPr/>
      </xdr:nvSpPr>
      <xdr:spPr>
        <a:xfrm>
          <a:off x="4036060" y="139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152416</xdr:rowOff>
    </xdr:from>
    <xdr:ext cx="405111" cy="259045"/>
    <xdr:sp macro="" textlink="">
      <xdr:nvSpPr>
        <xdr:cNvPr id="250" name="【福祉施設】&#10;有形固定資産減価償却率該当値テキスト"/>
        <xdr:cNvSpPr txBox="1"/>
      </xdr:nvSpPr>
      <xdr:spPr>
        <a:xfrm>
          <a:off x="4124960" y="13898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46355</xdr:rowOff>
    </xdr:from>
    <xdr:to>
      <xdr:col>20</xdr:col>
      <xdr:colOff>38100</xdr:colOff>
      <xdr:row>83</xdr:row>
      <xdr:rowOff>147955</xdr:rowOff>
    </xdr:to>
    <xdr:sp macro="" textlink="">
      <xdr:nvSpPr>
        <xdr:cNvPr id="251" name="楕円 250"/>
        <xdr:cNvSpPr/>
      </xdr:nvSpPr>
      <xdr:spPr>
        <a:xfrm>
          <a:off x="3312160" y="13960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53339</xdr:rowOff>
    </xdr:from>
    <xdr:to>
      <xdr:col>24</xdr:col>
      <xdr:colOff>63500</xdr:colOff>
      <xdr:row>83</xdr:row>
      <xdr:rowOff>97155</xdr:rowOff>
    </xdr:to>
    <xdr:cxnSp macro="">
      <xdr:nvCxnSpPr>
        <xdr:cNvPr id="252" name="直線コネクタ 251"/>
        <xdr:cNvCxnSpPr/>
      </xdr:nvCxnSpPr>
      <xdr:spPr>
        <a:xfrm flipV="1">
          <a:off x="3355340" y="13967459"/>
          <a:ext cx="73152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53" name="n_1aveValue【福祉施設】&#10;有形固定資産減価償却率"/>
        <xdr:cNvSpPr txBox="1"/>
      </xdr:nvSpPr>
      <xdr:spPr>
        <a:xfrm>
          <a:off x="317056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38570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139082</xdr:rowOff>
    </xdr:from>
    <xdr:ext cx="405111" cy="259045"/>
    <xdr:sp macro="" textlink="">
      <xdr:nvSpPr>
        <xdr:cNvPr id="255" name="n_1mainValue【福祉施設】&#10;有形固定資産減価償却率"/>
        <xdr:cNvSpPr txBox="1"/>
      </xdr:nvSpPr>
      <xdr:spPr>
        <a:xfrm>
          <a:off x="317056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9219565" y="13049250"/>
          <a:ext cx="0" cy="1392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925830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915416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9258300" y="14037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9192260" y="14059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844550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767080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90170</xdr:rowOff>
    </xdr:from>
    <xdr:to>
      <xdr:col>55</xdr:col>
      <xdr:colOff>50800</xdr:colOff>
      <xdr:row>78</xdr:row>
      <xdr:rowOff>20320</xdr:rowOff>
    </xdr:to>
    <xdr:sp macro="" textlink="">
      <xdr:nvSpPr>
        <xdr:cNvPr id="291" name="楕円 290"/>
        <xdr:cNvSpPr/>
      </xdr:nvSpPr>
      <xdr:spPr>
        <a:xfrm>
          <a:off x="9192260" y="12998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43197</xdr:rowOff>
    </xdr:from>
    <xdr:ext cx="469744" cy="259045"/>
    <xdr:sp macro="" textlink="">
      <xdr:nvSpPr>
        <xdr:cNvPr id="292" name="【福祉施設】&#10;一人当たり面積該当値テキスト"/>
        <xdr:cNvSpPr txBox="1"/>
      </xdr:nvSpPr>
      <xdr:spPr>
        <a:xfrm>
          <a:off x="9258300"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108458</xdr:rowOff>
    </xdr:from>
    <xdr:to>
      <xdr:col>50</xdr:col>
      <xdr:colOff>165100</xdr:colOff>
      <xdr:row>78</xdr:row>
      <xdr:rowOff>38608</xdr:rowOff>
    </xdr:to>
    <xdr:sp macro="" textlink="">
      <xdr:nvSpPr>
        <xdr:cNvPr id="293" name="楕円 292"/>
        <xdr:cNvSpPr/>
      </xdr:nvSpPr>
      <xdr:spPr>
        <a:xfrm>
          <a:off x="8445500" y="13016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140970</xdr:rowOff>
    </xdr:from>
    <xdr:to>
      <xdr:col>55</xdr:col>
      <xdr:colOff>0</xdr:colOff>
      <xdr:row>77</xdr:row>
      <xdr:rowOff>159258</xdr:rowOff>
    </xdr:to>
    <xdr:cxnSp macro="">
      <xdr:nvCxnSpPr>
        <xdr:cNvPr id="294" name="直線コネクタ 293"/>
        <xdr:cNvCxnSpPr/>
      </xdr:nvCxnSpPr>
      <xdr:spPr>
        <a:xfrm flipV="1">
          <a:off x="8496300" y="13049250"/>
          <a:ext cx="7239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295" name="n_1aveValue【福祉施設】&#10;一人当たり面積"/>
        <xdr:cNvSpPr txBox="1"/>
      </xdr:nvSpPr>
      <xdr:spPr>
        <a:xfrm>
          <a:off x="8271587" y="141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750958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55135</xdr:rowOff>
    </xdr:from>
    <xdr:ext cx="469744" cy="259045"/>
    <xdr:sp macro="" textlink="">
      <xdr:nvSpPr>
        <xdr:cNvPr id="297" name="n_1mainValue【福祉施設】&#10;一人当たり面積"/>
        <xdr:cNvSpPr txBox="1"/>
      </xdr:nvSpPr>
      <xdr:spPr>
        <a:xfrm>
          <a:off x="8271587" y="1279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086225" y="16713381"/>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124960" y="18222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020820" y="182188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124960" y="174323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03606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312160" y="17455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5146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142966</xdr:rowOff>
    </xdr:from>
    <xdr:to>
      <xdr:col>24</xdr:col>
      <xdr:colOff>114300</xdr:colOff>
      <xdr:row>102</xdr:row>
      <xdr:rowOff>73116</xdr:rowOff>
    </xdr:to>
    <xdr:sp macro="" textlink="">
      <xdr:nvSpPr>
        <xdr:cNvPr id="337" name="楕円 336"/>
        <xdr:cNvSpPr/>
      </xdr:nvSpPr>
      <xdr:spPr>
        <a:xfrm>
          <a:off x="4036060" y="17074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165843</xdr:rowOff>
    </xdr:from>
    <xdr:ext cx="405111" cy="259045"/>
    <xdr:sp macro="" textlink="">
      <xdr:nvSpPr>
        <xdr:cNvPr id="338" name="【市民会館】&#10;有形固定資産減価償却率該当値テキスト"/>
        <xdr:cNvSpPr txBox="1"/>
      </xdr:nvSpPr>
      <xdr:spPr>
        <a:xfrm>
          <a:off x="4124960" y="1692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15602</xdr:rowOff>
    </xdr:from>
    <xdr:to>
      <xdr:col>20</xdr:col>
      <xdr:colOff>38100</xdr:colOff>
      <xdr:row>102</xdr:row>
      <xdr:rowOff>117202</xdr:rowOff>
    </xdr:to>
    <xdr:sp macro="" textlink="">
      <xdr:nvSpPr>
        <xdr:cNvPr id="339" name="楕円 338"/>
        <xdr:cNvSpPr/>
      </xdr:nvSpPr>
      <xdr:spPr>
        <a:xfrm>
          <a:off x="3312160" y="171148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22316</xdr:rowOff>
    </xdr:from>
    <xdr:to>
      <xdr:col>24</xdr:col>
      <xdr:colOff>63500</xdr:colOff>
      <xdr:row>102</xdr:row>
      <xdr:rowOff>66402</xdr:rowOff>
    </xdr:to>
    <xdr:cxnSp macro="">
      <xdr:nvCxnSpPr>
        <xdr:cNvPr id="340" name="直線コネクタ 339"/>
        <xdr:cNvCxnSpPr/>
      </xdr:nvCxnSpPr>
      <xdr:spPr>
        <a:xfrm flipV="1">
          <a:off x="3355340" y="17121596"/>
          <a:ext cx="73152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41" name="n_1aveValue【市民会館】&#10;有形固定資産減価償却率"/>
        <xdr:cNvSpPr txBox="1"/>
      </xdr:nvSpPr>
      <xdr:spPr>
        <a:xfrm>
          <a:off x="317056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3857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133729</xdr:rowOff>
    </xdr:from>
    <xdr:ext cx="405111" cy="259045"/>
    <xdr:sp macro="" textlink="">
      <xdr:nvSpPr>
        <xdr:cNvPr id="343" name="n_1mainValue【市民会館】&#10;有形固定資産減価償却率"/>
        <xdr:cNvSpPr txBox="1"/>
      </xdr:nvSpPr>
      <xdr:spPr>
        <a:xfrm>
          <a:off x="3170564" y="1689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9219565" y="16706849"/>
          <a:ext cx="0" cy="154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9258300"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915416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74" name="【市民会館】&#10;一人当たり面積平均値テキスト"/>
        <xdr:cNvSpPr txBox="1"/>
      </xdr:nvSpPr>
      <xdr:spPr>
        <a:xfrm>
          <a:off x="9258300" y="1767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9192260" y="17821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844550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383" name="楕円 382"/>
        <xdr:cNvSpPr/>
      </xdr:nvSpPr>
      <xdr:spPr>
        <a:xfrm>
          <a:off x="9192260" y="1797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384" name="【市民会館】&#10;一人当たり面積該当値テキスト"/>
        <xdr:cNvSpPr txBox="1"/>
      </xdr:nvSpPr>
      <xdr:spPr>
        <a:xfrm>
          <a:off x="9258300"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43362</xdr:rowOff>
    </xdr:from>
    <xdr:to>
      <xdr:col>50</xdr:col>
      <xdr:colOff>165100</xdr:colOff>
      <xdr:row>107</xdr:row>
      <xdr:rowOff>144962</xdr:rowOff>
    </xdr:to>
    <xdr:sp macro="" textlink="">
      <xdr:nvSpPr>
        <xdr:cNvPr id="385" name="楕円 384"/>
        <xdr:cNvSpPr/>
      </xdr:nvSpPr>
      <xdr:spPr>
        <a:xfrm>
          <a:off x="8445500" y="179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94162</xdr:rowOff>
    </xdr:to>
    <xdr:cxnSp macro="">
      <xdr:nvCxnSpPr>
        <xdr:cNvPr id="386" name="直線コネクタ 385"/>
        <xdr:cNvCxnSpPr/>
      </xdr:nvCxnSpPr>
      <xdr:spPr>
        <a:xfrm flipV="1">
          <a:off x="8496300" y="18025110"/>
          <a:ext cx="7239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87" name="n_1aveValue【市民会館】&#10;一人当たり面積"/>
        <xdr:cNvSpPr txBox="1"/>
      </xdr:nvSpPr>
      <xdr:spPr>
        <a:xfrm>
          <a:off x="8271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136089</xdr:rowOff>
    </xdr:from>
    <xdr:ext cx="469744" cy="259045"/>
    <xdr:sp macro="" textlink="">
      <xdr:nvSpPr>
        <xdr:cNvPr id="389" name="n_1mainValue【市民会館】&#10;一人当たり面積"/>
        <xdr:cNvSpPr txBox="1"/>
      </xdr:nvSpPr>
      <xdr:spPr>
        <a:xfrm>
          <a:off x="8271587" y="1807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4375764" y="5596890"/>
          <a:ext cx="0" cy="144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4414500" y="7042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4287500" y="7042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44145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4414500" y="6037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4325600" y="605554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357884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2804140" y="6137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38463</xdr:rowOff>
    </xdr:from>
    <xdr:to>
      <xdr:col>85</xdr:col>
      <xdr:colOff>177800</xdr:colOff>
      <xdr:row>33</xdr:row>
      <xdr:rowOff>140063</xdr:rowOff>
    </xdr:to>
    <xdr:sp macro="" textlink="">
      <xdr:nvSpPr>
        <xdr:cNvPr id="429" name="楕円 428"/>
        <xdr:cNvSpPr/>
      </xdr:nvSpPr>
      <xdr:spPr>
        <a:xfrm>
          <a:off x="14325600" y="557058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138447</xdr:rowOff>
    </xdr:from>
    <xdr:ext cx="405111" cy="259045"/>
    <xdr:sp macro="" textlink="">
      <xdr:nvSpPr>
        <xdr:cNvPr id="430" name="【一般廃棄物処理施設】&#10;有形固定資産減価償却率該当値テキスト"/>
        <xdr:cNvSpPr txBox="1"/>
      </xdr:nvSpPr>
      <xdr:spPr>
        <a:xfrm>
          <a:off x="14414500"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30299</xdr:rowOff>
    </xdr:from>
    <xdr:to>
      <xdr:col>81</xdr:col>
      <xdr:colOff>101600</xdr:colOff>
      <xdr:row>33</xdr:row>
      <xdr:rowOff>131899</xdr:rowOff>
    </xdr:to>
    <xdr:sp macro="" textlink="">
      <xdr:nvSpPr>
        <xdr:cNvPr id="431" name="楕円 430"/>
        <xdr:cNvSpPr/>
      </xdr:nvSpPr>
      <xdr:spPr>
        <a:xfrm>
          <a:off x="13578840" y="55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81099</xdr:rowOff>
    </xdr:from>
    <xdr:to>
      <xdr:col>85</xdr:col>
      <xdr:colOff>127000</xdr:colOff>
      <xdr:row>33</xdr:row>
      <xdr:rowOff>89263</xdr:rowOff>
    </xdr:to>
    <xdr:cxnSp macro="">
      <xdr:nvCxnSpPr>
        <xdr:cNvPr id="432" name="直線コネクタ 431"/>
        <xdr:cNvCxnSpPr/>
      </xdr:nvCxnSpPr>
      <xdr:spPr>
        <a:xfrm>
          <a:off x="13629640" y="5613219"/>
          <a:ext cx="74676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33" name="n_1aveValue【一般廃棄物処理施設】&#10;有形固定資産減価償却率"/>
        <xdr:cNvSpPr txBox="1"/>
      </xdr:nvSpPr>
      <xdr:spPr>
        <a:xfrm>
          <a:off x="13437244" y="614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2675244" y="59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148426</xdr:rowOff>
    </xdr:from>
    <xdr:ext cx="405111" cy="259045"/>
    <xdr:sp macro="" textlink="">
      <xdr:nvSpPr>
        <xdr:cNvPr id="435" name="n_1mainValue【一般廃棄物処理施設】&#10;有形固定資産減価償却率"/>
        <xdr:cNvSpPr txBox="1"/>
      </xdr:nvSpPr>
      <xdr:spPr>
        <a:xfrm>
          <a:off x="13437244" y="534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19509104" y="5858306"/>
          <a:ext cx="0" cy="114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19547840" y="70101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19443700" y="70062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19547840" y="563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19443700" y="5858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62" name="【一般廃棄物処理施設】&#10;一人当たり有形固定資産（償却資産）額平均値テキスト"/>
        <xdr:cNvSpPr txBox="1"/>
      </xdr:nvSpPr>
      <xdr:spPr>
        <a:xfrm>
          <a:off x="19547840" y="64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19458940" y="658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18735040" y="65888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17937480" y="660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119656</xdr:rowOff>
    </xdr:from>
    <xdr:to>
      <xdr:col>116</xdr:col>
      <xdr:colOff>114300</xdr:colOff>
      <xdr:row>41</xdr:row>
      <xdr:rowOff>49806</xdr:rowOff>
    </xdr:to>
    <xdr:sp macro="" textlink="">
      <xdr:nvSpPr>
        <xdr:cNvPr id="471" name="楕円 470"/>
        <xdr:cNvSpPr/>
      </xdr:nvSpPr>
      <xdr:spPr>
        <a:xfrm>
          <a:off x="19458940" y="68252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98083</xdr:rowOff>
    </xdr:from>
    <xdr:ext cx="534377" cy="259045"/>
    <xdr:sp macro="" textlink="">
      <xdr:nvSpPr>
        <xdr:cNvPr id="472" name="【一般廃棄物処理施設】&#10;一人当たり有形固定資産（償却資産）額該当値テキスト"/>
        <xdr:cNvSpPr txBox="1"/>
      </xdr:nvSpPr>
      <xdr:spPr>
        <a:xfrm>
          <a:off x="19547840" y="68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123437</xdr:rowOff>
    </xdr:from>
    <xdr:to>
      <xdr:col>112</xdr:col>
      <xdr:colOff>38100</xdr:colOff>
      <xdr:row>41</xdr:row>
      <xdr:rowOff>53587</xdr:rowOff>
    </xdr:to>
    <xdr:sp macro="" textlink="">
      <xdr:nvSpPr>
        <xdr:cNvPr id="473" name="楕円 472"/>
        <xdr:cNvSpPr/>
      </xdr:nvSpPr>
      <xdr:spPr>
        <a:xfrm>
          <a:off x="18735040" y="68290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170456</xdr:rowOff>
    </xdr:from>
    <xdr:to>
      <xdr:col>116</xdr:col>
      <xdr:colOff>63500</xdr:colOff>
      <xdr:row>41</xdr:row>
      <xdr:rowOff>2787</xdr:rowOff>
    </xdr:to>
    <xdr:cxnSp macro="">
      <xdr:nvCxnSpPr>
        <xdr:cNvPr id="474" name="直線コネクタ 473"/>
        <xdr:cNvCxnSpPr/>
      </xdr:nvCxnSpPr>
      <xdr:spPr>
        <a:xfrm flipV="1">
          <a:off x="18778220" y="687605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75" name="n_1aveValue【一般廃棄物処理施設】&#10;一人当たり有形固定資産（償却資産）額"/>
        <xdr:cNvSpPr txBox="1"/>
      </xdr:nvSpPr>
      <xdr:spPr>
        <a:xfrm>
          <a:off x="18528811" y="63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17766811" y="638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44714</xdr:rowOff>
    </xdr:from>
    <xdr:ext cx="534377" cy="259045"/>
    <xdr:sp macro="" textlink="">
      <xdr:nvSpPr>
        <xdr:cNvPr id="477" name="n_1mainValue【一般廃棄物処理施設】&#10;一人当たり有形固定資産（償却資産）額"/>
        <xdr:cNvSpPr txBox="1"/>
      </xdr:nvSpPr>
      <xdr:spPr>
        <a:xfrm>
          <a:off x="18528811" y="691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4375764" y="9261022"/>
          <a:ext cx="0" cy="147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4414500" y="107311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4287500" y="10731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4414500" y="1003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4325600" y="10052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2804140" y="1004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50437</xdr:rowOff>
    </xdr:from>
    <xdr:to>
      <xdr:col>85</xdr:col>
      <xdr:colOff>177800</xdr:colOff>
      <xdr:row>56</xdr:row>
      <xdr:rowOff>152037</xdr:rowOff>
    </xdr:to>
    <xdr:sp macro="" textlink="">
      <xdr:nvSpPr>
        <xdr:cNvPr id="517" name="楕円 516"/>
        <xdr:cNvSpPr/>
      </xdr:nvSpPr>
      <xdr:spPr>
        <a:xfrm>
          <a:off x="14325600" y="943827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73314</xdr:rowOff>
    </xdr:from>
    <xdr:ext cx="405111" cy="259045"/>
    <xdr:sp macro="" textlink="">
      <xdr:nvSpPr>
        <xdr:cNvPr id="518" name="【保健センター・保健所】&#10;有形固定資産減価償却率該当値テキスト"/>
        <xdr:cNvSpPr txBox="1"/>
      </xdr:nvSpPr>
      <xdr:spPr>
        <a:xfrm>
          <a:off x="14414500" y="9293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76563</xdr:rowOff>
    </xdr:from>
    <xdr:to>
      <xdr:col>81</xdr:col>
      <xdr:colOff>101600</xdr:colOff>
      <xdr:row>57</xdr:row>
      <xdr:rowOff>6713</xdr:rowOff>
    </xdr:to>
    <xdr:sp macro="" textlink="">
      <xdr:nvSpPr>
        <xdr:cNvPr id="519" name="楕円 518"/>
        <xdr:cNvSpPr/>
      </xdr:nvSpPr>
      <xdr:spPr>
        <a:xfrm>
          <a:off x="13578840" y="9464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101237</xdr:rowOff>
    </xdr:from>
    <xdr:to>
      <xdr:col>85</xdr:col>
      <xdr:colOff>127000</xdr:colOff>
      <xdr:row>56</xdr:row>
      <xdr:rowOff>127363</xdr:rowOff>
    </xdr:to>
    <xdr:cxnSp macro="">
      <xdr:nvCxnSpPr>
        <xdr:cNvPr id="520" name="直線コネクタ 519"/>
        <xdr:cNvCxnSpPr/>
      </xdr:nvCxnSpPr>
      <xdr:spPr>
        <a:xfrm flipV="1">
          <a:off x="13629640" y="9489077"/>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xdr:cNvSpPr txBox="1"/>
      </xdr:nvSpPr>
      <xdr:spPr>
        <a:xfrm>
          <a:off x="13437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267524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23240</xdr:rowOff>
    </xdr:from>
    <xdr:ext cx="405111" cy="259045"/>
    <xdr:sp macro="" textlink="">
      <xdr:nvSpPr>
        <xdr:cNvPr id="523" name="n_1mainValue【保健センター・保健所】&#10;有形固定資産減価償却率"/>
        <xdr:cNvSpPr txBox="1"/>
      </xdr:nvSpPr>
      <xdr:spPr>
        <a:xfrm>
          <a:off x="13437244" y="924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19509104" y="9340850"/>
          <a:ext cx="0" cy="143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1954784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19443700" y="1077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19547840"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19443700" y="9340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xdr:cNvSpPr txBox="1"/>
      </xdr:nvSpPr>
      <xdr:spPr>
        <a:xfrm>
          <a:off x="19547840" y="1006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19458940" y="1021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18735040" y="10257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1793748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561" name="楕円 560"/>
        <xdr:cNvSpPr/>
      </xdr:nvSpPr>
      <xdr:spPr>
        <a:xfrm>
          <a:off x="19458940" y="1055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562" name="【保健センター・保健所】&#10;一人当たり面積該当値テキスト"/>
        <xdr:cNvSpPr txBox="1"/>
      </xdr:nvSpPr>
      <xdr:spPr>
        <a:xfrm>
          <a:off x="1954784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63" name="楕円 562"/>
        <xdr:cNvSpPr/>
      </xdr:nvSpPr>
      <xdr:spPr>
        <a:xfrm>
          <a:off x="1873504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57150</xdr:rowOff>
    </xdr:to>
    <xdr:cxnSp macro="">
      <xdr:nvCxnSpPr>
        <xdr:cNvPr id="564" name="直線コネクタ 563"/>
        <xdr:cNvCxnSpPr/>
      </xdr:nvCxnSpPr>
      <xdr:spPr>
        <a:xfrm flipV="1">
          <a:off x="18778220" y="1060577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5" name="n_1aveValue【保健センター・保健所】&#10;一人当たり面積"/>
        <xdr:cNvSpPr txBox="1"/>
      </xdr:nvSpPr>
      <xdr:spPr>
        <a:xfrm>
          <a:off x="1856112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17776267" y="100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67" name="n_1mainValue【保健センター・保健所】&#10;一人当たり面積"/>
        <xdr:cNvSpPr txBox="1"/>
      </xdr:nvSpPr>
      <xdr:spPr>
        <a:xfrm>
          <a:off x="185611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4375764" y="13102590"/>
          <a:ext cx="0" cy="1423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441450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428750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4414500" y="1288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4287500" y="1310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4414500" y="1382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4325600" y="138423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3578840" y="13895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2804140" y="1383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06" name="楕円 605"/>
        <xdr:cNvSpPr/>
      </xdr:nvSpPr>
      <xdr:spPr>
        <a:xfrm>
          <a:off x="14325600" y="136842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128288</xdr:rowOff>
    </xdr:from>
    <xdr:ext cx="405111" cy="259045"/>
    <xdr:sp macro="" textlink="">
      <xdr:nvSpPr>
        <xdr:cNvPr id="607" name="【消防施設】&#10;有形固定資産減価償却率該当値テキスト"/>
        <xdr:cNvSpPr txBox="1"/>
      </xdr:nvSpPr>
      <xdr:spPr>
        <a:xfrm>
          <a:off x="14414500"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608" name="楕円 607"/>
        <xdr:cNvSpPr/>
      </xdr:nvSpPr>
      <xdr:spPr>
        <a:xfrm>
          <a:off x="13578840" y="1372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156211</xdr:rowOff>
    </xdr:from>
    <xdr:to>
      <xdr:col>85</xdr:col>
      <xdr:colOff>127000</xdr:colOff>
      <xdr:row>82</xdr:row>
      <xdr:rowOff>26670</xdr:rowOff>
    </xdr:to>
    <xdr:cxnSp macro="">
      <xdr:nvCxnSpPr>
        <xdr:cNvPr id="609" name="直線コネクタ 608"/>
        <xdr:cNvCxnSpPr/>
      </xdr:nvCxnSpPr>
      <xdr:spPr>
        <a:xfrm flipV="1">
          <a:off x="13629640" y="13735051"/>
          <a:ext cx="74676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10" name="n_1aveValue【消防施設】&#10;有形固定資産減価償却率"/>
        <xdr:cNvSpPr txBox="1"/>
      </xdr:nvSpPr>
      <xdr:spPr>
        <a:xfrm>
          <a:off x="134372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2675244"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93997</xdr:rowOff>
    </xdr:from>
    <xdr:ext cx="405111" cy="259045"/>
    <xdr:sp macro="" textlink="">
      <xdr:nvSpPr>
        <xdr:cNvPr id="612" name="n_1mainValue【消防施設】&#10;有形固定資産減価償却率"/>
        <xdr:cNvSpPr txBox="1"/>
      </xdr:nvSpPr>
      <xdr:spPr>
        <a:xfrm>
          <a:off x="134372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19509104" y="1298981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19547840" y="1276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19443700" y="12989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9" name="【消防施設】&#10;一人当たり面積平均値テキスト"/>
        <xdr:cNvSpPr txBox="1"/>
      </xdr:nvSpPr>
      <xdr:spPr>
        <a:xfrm>
          <a:off x="19547840" y="1398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18735040" y="14022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179374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76454</xdr:rowOff>
    </xdr:from>
    <xdr:to>
      <xdr:col>116</xdr:col>
      <xdr:colOff>114300</xdr:colOff>
      <xdr:row>84</xdr:row>
      <xdr:rowOff>6604</xdr:rowOff>
    </xdr:to>
    <xdr:sp macro="" textlink="">
      <xdr:nvSpPr>
        <xdr:cNvPr id="648" name="楕円 647"/>
        <xdr:cNvSpPr/>
      </xdr:nvSpPr>
      <xdr:spPr>
        <a:xfrm>
          <a:off x="19458940" y="13990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99331</xdr:rowOff>
    </xdr:from>
    <xdr:ext cx="469744" cy="259045"/>
    <xdr:sp macro="" textlink="">
      <xdr:nvSpPr>
        <xdr:cNvPr id="649" name="【消防施設】&#10;一人当たり面積該当値テキスト"/>
        <xdr:cNvSpPr txBox="1"/>
      </xdr:nvSpPr>
      <xdr:spPr>
        <a:xfrm>
          <a:off x="19547840" y="1384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650" name="楕円 649"/>
        <xdr:cNvSpPr/>
      </xdr:nvSpPr>
      <xdr:spPr>
        <a:xfrm>
          <a:off x="18735040" y="13999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136398</xdr:rowOff>
    </xdr:to>
    <xdr:cxnSp macro="">
      <xdr:nvCxnSpPr>
        <xdr:cNvPr id="651" name="直線コネクタ 650"/>
        <xdr:cNvCxnSpPr/>
      </xdr:nvCxnSpPr>
      <xdr:spPr>
        <a:xfrm flipV="1">
          <a:off x="18778220" y="14041374"/>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52" name="n_1aveValue【消防施設】&#10;一人当たり面積"/>
        <xdr:cNvSpPr txBox="1"/>
      </xdr:nvSpPr>
      <xdr:spPr>
        <a:xfrm>
          <a:off x="185611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1777626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32275</xdr:rowOff>
    </xdr:from>
    <xdr:ext cx="469744" cy="259045"/>
    <xdr:sp macro="" textlink="">
      <xdr:nvSpPr>
        <xdr:cNvPr id="654" name="n_1mainValue【消防施設】&#10;一人当たり面積"/>
        <xdr:cNvSpPr txBox="1"/>
      </xdr:nvSpPr>
      <xdr:spPr>
        <a:xfrm>
          <a:off x="1856112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4375764" y="16713381"/>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4414500" y="181622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42875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685" name="【庁舎】&#10;有形固定資産減価償却率平均値テキスト"/>
        <xdr:cNvSpPr txBox="1"/>
      </xdr:nvSpPr>
      <xdr:spPr>
        <a:xfrm>
          <a:off x="14414500" y="17110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4325600" y="1725857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35788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2804140" y="173413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94" name="楕円 693"/>
        <xdr:cNvSpPr/>
      </xdr:nvSpPr>
      <xdr:spPr>
        <a:xfrm>
          <a:off x="14325600" y="174229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134456</xdr:rowOff>
    </xdr:from>
    <xdr:ext cx="405111" cy="259045"/>
    <xdr:sp macro="" textlink="">
      <xdr:nvSpPr>
        <xdr:cNvPr id="695" name="【庁舎】&#10;有形固定資産減価償却率該当値テキスト"/>
        <xdr:cNvSpPr txBox="1"/>
      </xdr:nvSpPr>
      <xdr:spPr>
        <a:xfrm>
          <a:off x="14414500" y="17401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696" name="楕円 695"/>
        <xdr:cNvSpPr/>
      </xdr:nvSpPr>
      <xdr:spPr>
        <a:xfrm>
          <a:off x="13578840" y="17429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35379</xdr:rowOff>
    </xdr:from>
    <xdr:to>
      <xdr:col>85</xdr:col>
      <xdr:colOff>127000</xdr:colOff>
      <xdr:row>104</xdr:row>
      <xdr:rowOff>41911</xdr:rowOff>
    </xdr:to>
    <xdr:cxnSp macro="">
      <xdr:nvCxnSpPr>
        <xdr:cNvPr id="697" name="直線コネクタ 696"/>
        <xdr:cNvCxnSpPr/>
      </xdr:nvCxnSpPr>
      <xdr:spPr>
        <a:xfrm flipV="1">
          <a:off x="13629640" y="17469939"/>
          <a:ext cx="74676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98" name="n_1aveValue【庁舎】&#10;有形固定資産減価償却率"/>
        <xdr:cNvSpPr txBox="1"/>
      </xdr:nvSpPr>
      <xdr:spPr>
        <a:xfrm>
          <a:off x="134372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26752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83838</xdr:rowOff>
    </xdr:from>
    <xdr:ext cx="405111" cy="259045"/>
    <xdr:sp macro="" textlink="">
      <xdr:nvSpPr>
        <xdr:cNvPr id="700" name="n_1mainValue【庁舎】&#10;有形固定資産減価償却率"/>
        <xdr:cNvSpPr txBox="1"/>
      </xdr:nvSpPr>
      <xdr:spPr>
        <a:xfrm>
          <a:off x="13437244" y="175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19509104" y="1684673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19547840" y="183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19443700" y="18386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19547840" y="16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194437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32" name="【庁舎】&#10;一人当たり面積平均値テキスト"/>
        <xdr:cNvSpPr txBox="1"/>
      </xdr:nvSpPr>
      <xdr:spPr>
        <a:xfrm>
          <a:off x="19547840" y="17771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19458940" y="17916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1873504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17937480"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72752</xdr:rowOff>
    </xdr:from>
    <xdr:to>
      <xdr:col>116</xdr:col>
      <xdr:colOff>114300</xdr:colOff>
      <xdr:row>108</xdr:row>
      <xdr:rowOff>2902</xdr:rowOff>
    </xdr:to>
    <xdr:sp macro="" textlink="">
      <xdr:nvSpPr>
        <xdr:cNvPr id="741" name="楕円 740"/>
        <xdr:cNvSpPr/>
      </xdr:nvSpPr>
      <xdr:spPr>
        <a:xfrm>
          <a:off x="19458940" y="18010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51179</xdr:rowOff>
    </xdr:from>
    <xdr:ext cx="469744" cy="259045"/>
    <xdr:sp macro="" textlink="">
      <xdr:nvSpPr>
        <xdr:cNvPr id="742" name="【庁舎】&#10;一人当たり面積該当値テキスト"/>
        <xdr:cNvSpPr txBox="1"/>
      </xdr:nvSpPr>
      <xdr:spPr>
        <a:xfrm>
          <a:off x="19547840" y="1798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743" name="楕円 742"/>
        <xdr:cNvSpPr/>
      </xdr:nvSpPr>
      <xdr:spPr>
        <a:xfrm>
          <a:off x="18735040" y="1802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123552</xdr:rowOff>
    </xdr:from>
    <xdr:to>
      <xdr:col>116</xdr:col>
      <xdr:colOff>63500</xdr:colOff>
      <xdr:row>107</xdr:row>
      <xdr:rowOff>133350</xdr:rowOff>
    </xdr:to>
    <xdr:cxnSp macro="">
      <xdr:nvCxnSpPr>
        <xdr:cNvPr id="744" name="直線コネクタ 743"/>
        <xdr:cNvCxnSpPr/>
      </xdr:nvCxnSpPr>
      <xdr:spPr>
        <a:xfrm flipV="1">
          <a:off x="18778220" y="18061032"/>
          <a:ext cx="7315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5" name="n_1aveValue【庁舎】&#10;一人当たり面積"/>
        <xdr:cNvSpPr txBox="1"/>
      </xdr:nvSpPr>
      <xdr:spPr>
        <a:xfrm>
          <a:off x="185611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1777626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747" name="n_1mainValue【庁舎】&#10;一人当たり面積"/>
        <xdr:cNvSpPr txBox="1"/>
      </xdr:nvSpPr>
      <xdr:spPr>
        <a:xfrm>
          <a:off x="185611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の有形固定資産減価償却率が</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65.8</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％と類似団体平均よりも高くなっているのは、平成</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年度に中央図書館を一部増築したものの、全面的な改修を未だ行っていないことによる。今後は個別施設計画に基づき長寿命化に取り組んでいく。</a:t>
          </a:r>
        </a:p>
        <a:p>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の有形固定資産減価償却率が</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76.6</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％と類似団体平均よりも高くなっているのは、市民体育館（築</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年）、旧大館市の地区体育館（平均築</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年）の老朽化が原因である。市民体育館は令和元年度に解体する予定であり、比率の改善が見込まれる。他の施設についても個別施設計画に基づき長寿命化に取り組んでいく。</a:t>
          </a:r>
        </a:p>
        <a:p>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の有形固定資産減価償却率が</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74.3</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％と類似団体平均よりも高くなっているのは、市民文化会館が築</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年経過していることによる。今後は計画的な改修工事による長寿命化に取り組んでいく。</a:t>
          </a:r>
        </a:p>
        <a:p>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の有形固定資産減価償却率が</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94.7</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％、一人当たり有形固定資産（償却資産）額が</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29,384</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円と類似団体平均より突出しているのは、粗大ごみ処理施設が築</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年、し尿処理場が築</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年となっているためである。今後は広域圏単位でのし尿処理場の整備に取り組みつつ粗大ごみ処理施設の長寿命化を図っていく。</a:t>
          </a:r>
        </a:p>
        <a:p>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の有形固定資産減価償却率が</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85.8</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％と類似団体平均よりも高くなっているのは、保健センターが築</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年経過していることによる。今後は保健センターの耐震診断を行い、施設の管理方法について検討していく。</a:t>
          </a:r>
        </a:p>
        <a:p>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の有形固定資産減価償却率が</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62.8</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％と類似団体平均よりも高くなっているのは、消防本部及び各分署が築</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年以上経過していることによる。今後は個別施設計画に基づき長寿命化に取り組んでいく。</a:t>
          </a:r>
        </a:p>
        <a:p>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の有形固定資産減価償却率が</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52.5</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％と類似団体平均を下回っているが、本庁舎が築</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63</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年と老朽化が著しい状態にある。今後は令和</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年度に本庁舎の建替え事業を実施するためさらに数値は改善する見通しである。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73,632
73,344
913.22
38,470,211
36,582,519
1,651,301
21,742,445
30,553,320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年間の財政力指数が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台で推移し、類似団体平均を下回っている主な要因は、長引く地方経済の景気低迷による個人所得の減少や土地価格の下落等による市税収入の伸び悩みによるものである。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分子となる基準財政収入額が、法人市民税割の減等により減少となり、分母となる基準財政需要額も、従業者数の減による林野水産行政費の減等が影響し減少した。これにより、単年度及び３ヶ年平均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と前年度と同指数となった。</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今後も市税を中心とした歳入確保に努め、歳出の徹底的な見直しを行い財政基盤の強化を図る。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98072</xdr:rowOff>
    </xdr:to>
    <xdr:cxnSp macro="">
      <xdr:nvCxnSpPr>
        <xdr:cNvPr id="75" name="直線コネクタ 74"/>
        <xdr:cNvCxnSpPr/>
      </xdr:nvCxnSpPr>
      <xdr:spPr>
        <a:xfrm flipV="1">
          <a:off x="2336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98072</xdr:rowOff>
    </xdr:from>
    <xdr:to>
      <xdr:col>11</xdr:col>
      <xdr:colOff>31750</xdr:colOff>
      <xdr:row>44</xdr:row>
      <xdr:rowOff>98072</xdr:rowOff>
    </xdr:to>
    <xdr:cxnSp macro="">
      <xdr:nvCxnSpPr>
        <xdr:cNvPr id="78" name="直線コネクタ 77"/>
        <xdr:cNvCxnSpPr/>
      </xdr:nvCxnSpPr>
      <xdr:spPr>
        <a:xfrm>
          <a:off x="1447800" y="764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47272</xdr:rowOff>
    </xdr:from>
    <xdr:to>
      <xdr:col>11</xdr:col>
      <xdr:colOff>82550</xdr:colOff>
      <xdr:row>44</xdr:row>
      <xdr:rowOff>148872</xdr:rowOff>
    </xdr:to>
    <xdr:sp macro="" textlink="">
      <xdr:nvSpPr>
        <xdr:cNvPr id="94" name="楕円 93"/>
        <xdr:cNvSpPr/>
      </xdr:nvSpPr>
      <xdr:spPr>
        <a:xfrm>
          <a:off x="2286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133649</xdr:rowOff>
    </xdr:from>
    <xdr:ext cx="762000" cy="259045"/>
    <xdr:sp macro="" textlink="">
      <xdr:nvSpPr>
        <xdr:cNvPr id="95" name="テキスト ボックス 94"/>
        <xdr:cNvSpPr txBox="1"/>
      </xdr:nvSpPr>
      <xdr:spPr>
        <a:xfrm>
          <a:off x="1955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47272</xdr:rowOff>
    </xdr:from>
    <xdr:to>
      <xdr:col>7</xdr:col>
      <xdr:colOff>31750</xdr:colOff>
      <xdr:row>44</xdr:row>
      <xdr:rowOff>148872</xdr:rowOff>
    </xdr:to>
    <xdr:sp macro="" textlink="">
      <xdr:nvSpPr>
        <xdr:cNvPr id="96" name="楕円 95"/>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133649</xdr:rowOff>
    </xdr:from>
    <xdr:ext cx="762000" cy="259045"/>
    <xdr:sp macro="" textlink="">
      <xdr:nvSpPr>
        <xdr:cNvPr id="97" name="テキスト ボックス 96"/>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経常経費のうち、医師確保のための病院事業に対する繰出金が多額であることから、経常収支比率は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新規事業の見直しによる地方債借入額の抑制、繰上償還による後年度元利償還金の縮減のほか、退職手当組合負担金の負担率変更による人件費の減等により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％と類似団体平均を若干下回り、前年度比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今後も病院事業の経営改善及び職員定員適正化計画の着実な実施により比率の改善を図る。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61</xdr:row>
      <xdr:rowOff>51816</xdr:rowOff>
    </xdr:to>
    <xdr:cxnSp macro="">
      <xdr:nvCxnSpPr>
        <xdr:cNvPr id="130" name="直線コネクタ 129"/>
        <xdr:cNvCxnSpPr/>
      </xdr:nvCxnSpPr>
      <xdr:spPr>
        <a:xfrm flipV="1">
          <a:off x="4114800" y="1050061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165354</xdr:rowOff>
    </xdr:from>
    <xdr:to>
      <xdr:col>19</xdr:col>
      <xdr:colOff>133350</xdr:colOff>
      <xdr:row>61</xdr:row>
      <xdr:rowOff>51816</xdr:rowOff>
    </xdr:to>
    <xdr:cxnSp macro="">
      <xdr:nvCxnSpPr>
        <xdr:cNvPr id="133" name="直線コネクタ 132"/>
        <xdr:cNvCxnSpPr/>
      </xdr:nvCxnSpPr>
      <xdr:spPr>
        <a:xfrm>
          <a:off x="3225800" y="1045235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165354</xdr:rowOff>
    </xdr:from>
    <xdr:to>
      <xdr:col>15</xdr:col>
      <xdr:colOff>82550</xdr:colOff>
      <xdr:row>61</xdr:row>
      <xdr:rowOff>8382</xdr:rowOff>
    </xdr:to>
    <xdr:cxnSp macro="">
      <xdr:nvCxnSpPr>
        <xdr:cNvPr id="136" name="直線コネクタ 135"/>
        <xdr:cNvCxnSpPr/>
      </xdr:nvCxnSpPr>
      <xdr:spPr>
        <a:xfrm flipV="1">
          <a:off x="2336800" y="104523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8382</xdr:rowOff>
    </xdr:from>
    <xdr:to>
      <xdr:col>11</xdr:col>
      <xdr:colOff>31750</xdr:colOff>
      <xdr:row>61</xdr:row>
      <xdr:rowOff>18034</xdr:rowOff>
    </xdr:to>
    <xdr:cxnSp macro="">
      <xdr:nvCxnSpPr>
        <xdr:cNvPr id="139" name="直線コネクタ 138"/>
        <xdr:cNvCxnSpPr/>
      </xdr:nvCxnSpPr>
      <xdr:spPr>
        <a:xfrm flipV="1">
          <a:off x="1447800" y="104668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162814</xdr:rowOff>
    </xdr:from>
    <xdr:to>
      <xdr:col>23</xdr:col>
      <xdr:colOff>184150</xdr:colOff>
      <xdr:row>61</xdr:row>
      <xdr:rowOff>92964</xdr:rowOff>
    </xdr:to>
    <xdr:sp macro="" textlink="">
      <xdr:nvSpPr>
        <xdr:cNvPr id="149" name="楕円 148"/>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7891</xdr:rowOff>
    </xdr:from>
    <xdr:ext cx="762000" cy="259045"/>
    <xdr:sp macro="" textlink="">
      <xdr:nvSpPr>
        <xdr:cNvPr id="150" name="財政構造の弾力性該当値テキスト"/>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1016</xdr:rowOff>
    </xdr:from>
    <xdr:to>
      <xdr:col>19</xdr:col>
      <xdr:colOff>184150</xdr:colOff>
      <xdr:row>61</xdr:row>
      <xdr:rowOff>102616</xdr:rowOff>
    </xdr:to>
    <xdr:sp macro="" textlink="">
      <xdr:nvSpPr>
        <xdr:cNvPr id="151" name="楕円 150"/>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112793</xdr:rowOff>
    </xdr:from>
    <xdr:ext cx="736600" cy="259045"/>
    <xdr:sp macro="" textlink="">
      <xdr:nvSpPr>
        <xdr:cNvPr id="152" name="テキスト ボックス 151"/>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114554</xdr:rowOff>
    </xdr:from>
    <xdr:to>
      <xdr:col>15</xdr:col>
      <xdr:colOff>133350</xdr:colOff>
      <xdr:row>61</xdr:row>
      <xdr:rowOff>44704</xdr:rowOff>
    </xdr:to>
    <xdr:sp macro="" textlink="">
      <xdr:nvSpPr>
        <xdr:cNvPr id="153" name="楕円 152"/>
        <xdr:cNvSpPr/>
      </xdr:nvSpPr>
      <xdr:spPr>
        <a:xfrm>
          <a:off x="3175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54881</xdr:rowOff>
    </xdr:from>
    <xdr:ext cx="762000" cy="259045"/>
    <xdr:sp macro="" textlink="">
      <xdr:nvSpPr>
        <xdr:cNvPr id="154" name="テキスト ボックス 153"/>
        <xdr:cNvSpPr txBox="1"/>
      </xdr:nvSpPr>
      <xdr:spPr>
        <a:xfrm>
          <a:off x="2844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129032</xdr:rowOff>
    </xdr:from>
    <xdr:to>
      <xdr:col>11</xdr:col>
      <xdr:colOff>82550</xdr:colOff>
      <xdr:row>61</xdr:row>
      <xdr:rowOff>59182</xdr:rowOff>
    </xdr:to>
    <xdr:sp macro="" textlink="">
      <xdr:nvSpPr>
        <xdr:cNvPr id="155" name="楕円 154"/>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69359</xdr:rowOff>
    </xdr:from>
    <xdr:ext cx="762000" cy="259045"/>
    <xdr:sp macro="" textlink="">
      <xdr:nvSpPr>
        <xdr:cNvPr id="156" name="テキスト ボックス 155"/>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138684</xdr:rowOff>
    </xdr:from>
    <xdr:to>
      <xdr:col>7</xdr:col>
      <xdr:colOff>31750</xdr:colOff>
      <xdr:row>61</xdr:row>
      <xdr:rowOff>68834</xdr:rowOff>
    </xdr:to>
    <xdr:sp macro="" textlink="">
      <xdr:nvSpPr>
        <xdr:cNvPr id="157" name="楕円 156"/>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79011</xdr:rowOff>
    </xdr:from>
    <xdr:ext cx="762000" cy="259045"/>
    <xdr:sp macro="" textlink="">
      <xdr:nvSpPr>
        <xdr:cNvPr id="158" name="テキスト ボックス 157"/>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人口１人当たりの人件費・物件費等が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153,669</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の平均より高くなっている。人口千人当たり職員数が類似団体平均より多いこと、県の人事委員会勧告に準じた給与改定による人件費の増や指定管理者による公共施設の管理を推し進めていることによる物件費の増等がその要因である。また、除排雪関連経費の増加による維持補修費の増加（㉘</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799,699</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百万円→㉙</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1,064,111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百万円）により数値は悪化している。</a:t>
          </a: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このため、今後も職員定員適正化計画に基づく職員の適正配置や公共施設総合管理計画に基づく施設の適正管理等により人件費、物件費の抑制を図り、数値の改善を図る。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99070</xdr:rowOff>
    </xdr:from>
    <xdr:to>
      <xdr:col>23</xdr:col>
      <xdr:colOff>133350</xdr:colOff>
      <xdr:row>81</xdr:row>
      <xdr:rowOff>129056</xdr:rowOff>
    </xdr:to>
    <xdr:cxnSp macro="">
      <xdr:nvCxnSpPr>
        <xdr:cNvPr id="193" name="直線コネクタ 192"/>
        <xdr:cNvCxnSpPr/>
      </xdr:nvCxnSpPr>
      <xdr:spPr>
        <a:xfrm>
          <a:off x="4114800" y="13986520"/>
          <a:ext cx="8382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85742</xdr:rowOff>
    </xdr:from>
    <xdr:to>
      <xdr:col>19</xdr:col>
      <xdr:colOff>133350</xdr:colOff>
      <xdr:row>81</xdr:row>
      <xdr:rowOff>99070</xdr:rowOff>
    </xdr:to>
    <xdr:cxnSp macro="">
      <xdr:nvCxnSpPr>
        <xdr:cNvPr id="196" name="直線コネクタ 195"/>
        <xdr:cNvCxnSpPr/>
      </xdr:nvCxnSpPr>
      <xdr:spPr>
        <a:xfrm>
          <a:off x="3225800" y="13973192"/>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85742</xdr:rowOff>
    </xdr:from>
    <xdr:to>
      <xdr:col>15</xdr:col>
      <xdr:colOff>82550</xdr:colOff>
      <xdr:row>81</xdr:row>
      <xdr:rowOff>97172</xdr:rowOff>
    </xdr:to>
    <xdr:cxnSp macro="">
      <xdr:nvCxnSpPr>
        <xdr:cNvPr id="199" name="直線コネクタ 198"/>
        <xdr:cNvCxnSpPr/>
      </xdr:nvCxnSpPr>
      <xdr:spPr>
        <a:xfrm flipV="1">
          <a:off x="2336800" y="1397319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45034</xdr:rowOff>
    </xdr:from>
    <xdr:to>
      <xdr:col>11</xdr:col>
      <xdr:colOff>31750</xdr:colOff>
      <xdr:row>81</xdr:row>
      <xdr:rowOff>97172</xdr:rowOff>
    </xdr:to>
    <xdr:cxnSp macro="">
      <xdr:nvCxnSpPr>
        <xdr:cNvPr id="202" name="直線コネクタ 201"/>
        <xdr:cNvCxnSpPr/>
      </xdr:nvCxnSpPr>
      <xdr:spPr>
        <a:xfrm>
          <a:off x="1447800" y="13932484"/>
          <a:ext cx="889000" cy="5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59904</xdr:rowOff>
    </xdr:from>
    <xdr:ext cx="762000" cy="259045"/>
    <xdr:sp macro="" textlink="">
      <xdr:nvSpPr>
        <xdr:cNvPr id="204" name="テキスト ボックス 203"/>
        <xdr:cNvSpPr txBox="1"/>
      </xdr:nvSpPr>
      <xdr:spPr>
        <a:xfrm>
          <a:off x="1955800" y="1360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55942</xdr:rowOff>
    </xdr:from>
    <xdr:ext cx="762000" cy="259045"/>
    <xdr:sp macro="" textlink="">
      <xdr:nvSpPr>
        <xdr:cNvPr id="206" name="テキスト ボックス 205"/>
        <xdr:cNvSpPr txBox="1"/>
      </xdr:nvSpPr>
      <xdr:spPr>
        <a:xfrm>
          <a:off x="1066800" y="13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78256</xdr:rowOff>
    </xdr:from>
    <xdr:to>
      <xdr:col>23</xdr:col>
      <xdr:colOff>184150</xdr:colOff>
      <xdr:row>82</xdr:row>
      <xdr:rowOff>8406</xdr:rowOff>
    </xdr:to>
    <xdr:sp macro="" textlink="">
      <xdr:nvSpPr>
        <xdr:cNvPr id="212" name="楕円 211"/>
        <xdr:cNvSpPr/>
      </xdr:nvSpPr>
      <xdr:spPr>
        <a:xfrm>
          <a:off x="4902200" y="139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50333</xdr:rowOff>
    </xdr:from>
    <xdr:ext cx="762000" cy="259045"/>
    <xdr:sp macro="" textlink="">
      <xdr:nvSpPr>
        <xdr:cNvPr id="213" name="人件費・物件費等の状況該当値テキスト"/>
        <xdr:cNvSpPr txBox="1"/>
      </xdr:nvSpPr>
      <xdr:spPr>
        <a:xfrm>
          <a:off x="5041900" y="1393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48270</xdr:rowOff>
    </xdr:from>
    <xdr:to>
      <xdr:col>19</xdr:col>
      <xdr:colOff>184150</xdr:colOff>
      <xdr:row>81</xdr:row>
      <xdr:rowOff>149870</xdr:rowOff>
    </xdr:to>
    <xdr:sp macro="" textlink="">
      <xdr:nvSpPr>
        <xdr:cNvPr id="214" name="楕円 213"/>
        <xdr:cNvSpPr/>
      </xdr:nvSpPr>
      <xdr:spPr>
        <a:xfrm>
          <a:off x="4064000" y="139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134647</xdr:rowOff>
    </xdr:from>
    <xdr:ext cx="736600" cy="259045"/>
    <xdr:sp macro="" textlink="">
      <xdr:nvSpPr>
        <xdr:cNvPr id="215" name="テキスト ボックス 214"/>
        <xdr:cNvSpPr txBox="1"/>
      </xdr:nvSpPr>
      <xdr:spPr>
        <a:xfrm>
          <a:off x="3733800" y="1402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34942</xdr:rowOff>
    </xdr:from>
    <xdr:to>
      <xdr:col>15</xdr:col>
      <xdr:colOff>133350</xdr:colOff>
      <xdr:row>81</xdr:row>
      <xdr:rowOff>136542</xdr:rowOff>
    </xdr:to>
    <xdr:sp macro="" textlink="">
      <xdr:nvSpPr>
        <xdr:cNvPr id="216" name="楕円 215"/>
        <xdr:cNvSpPr/>
      </xdr:nvSpPr>
      <xdr:spPr>
        <a:xfrm>
          <a:off x="3175000" y="139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121319</xdr:rowOff>
    </xdr:from>
    <xdr:ext cx="762000" cy="259045"/>
    <xdr:sp macro="" textlink="">
      <xdr:nvSpPr>
        <xdr:cNvPr id="217" name="テキスト ボックス 216"/>
        <xdr:cNvSpPr txBox="1"/>
      </xdr:nvSpPr>
      <xdr:spPr>
        <a:xfrm>
          <a:off x="2844800" y="1400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46372</xdr:rowOff>
    </xdr:from>
    <xdr:to>
      <xdr:col>11</xdr:col>
      <xdr:colOff>82550</xdr:colOff>
      <xdr:row>81</xdr:row>
      <xdr:rowOff>147972</xdr:rowOff>
    </xdr:to>
    <xdr:sp macro="" textlink="">
      <xdr:nvSpPr>
        <xdr:cNvPr id="218" name="楕円 217"/>
        <xdr:cNvSpPr/>
      </xdr:nvSpPr>
      <xdr:spPr>
        <a:xfrm>
          <a:off x="2286000" y="139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132749</xdr:rowOff>
    </xdr:from>
    <xdr:ext cx="762000" cy="259045"/>
    <xdr:sp macro="" textlink="">
      <xdr:nvSpPr>
        <xdr:cNvPr id="219" name="テキスト ボックス 218"/>
        <xdr:cNvSpPr txBox="1"/>
      </xdr:nvSpPr>
      <xdr:spPr>
        <a:xfrm>
          <a:off x="1955800" y="1402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165684</xdr:rowOff>
    </xdr:from>
    <xdr:to>
      <xdr:col>7</xdr:col>
      <xdr:colOff>31750</xdr:colOff>
      <xdr:row>81</xdr:row>
      <xdr:rowOff>95834</xdr:rowOff>
    </xdr:to>
    <xdr:sp macro="" textlink="">
      <xdr:nvSpPr>
        <xdr:cNvPr id="220" name="楕円 219"/>
        <xdr:cNvSpPr/>
      </xdr:nvSpPr>
      <xdr:spPr>
        <a:xfrm>
          <a:off x="1397000" y="138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80611</xdr:rowOff>
    </xdr:from>
    <xdr:ext cx="762000" cy="259045"/>
    <xdr:sp macro="" textlink="">
      <xdr:nvSpPr>
        <xdr:cNvPr id="221" name="テキスト ボックス 220"/>
        <xdr:cNvSpPr txBox="1"/>
      </xdr:nvSpPr>
      <xdr:spPr>
        <a:xfrm>
          <a:off x="1066800" y="1396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年度数値は、平成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月末時点において未公表のため、平成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年度数値と同じものとなっております。</a:t>
          </a:r>
          <a:endParaRPr lang="ja-JP" altLang="ja-JP" sz="1100" b="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職種区分間の異動（企業会計・税務職等間の異動）等により前年よりラスパイレス指数が減少し、類似団体の中では中位に位置している。現給保障期間の終了する２年後にはさらに減少するものと予想される。</a:t>
          </a:r>
          <a:endParaRPr lang="ja-JP" altLang="ja-JP" sz="1100" b="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今後も地域の民間企業の給与水準との均衡を基本とし、給与の適正化を図る。</a:t>
          </a:r>
          <a:endParaRPr kumimoji="1" lang="ja-JP" altLang="en-US" sz="1100" b="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5" name="直線コネクタ 254"/>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61384</xdr:rowOff>
    </xdr:to>
    <xdr:cxnSp macro="">
      <xdr:nvCxnSpPr>
        <xdr:cNvPr id="258" name="直線コネクタ 257"/>
        <xdr:cNvCxnSpPr/>
      </xdr:nvCxnSpPr>
      <xdr:spPr>
        <a:xfrm flipV="1">
          <a:off x="15290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86</xdr:row>
      <xdr:rowOff>61384</xdr:rowOff>
    </xdr:to>
    <xdr:cxnSp macro="">
      <xdr:nvCxnSpPr>
        <xdr:cNvPr id="261" name="直線コネクタ 260"/>
        <xdr:cNvCxnSpPr/>
      </xdr:nvCxnSpPr>
      <xdr:spPr>
        <a:xfrm>
          <a:off x="14401800" y="1452456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162984</xdr:rowOff>
    </xdr:to>
    <xdr:cxnSp macro="">
      <xdr:nvCxnSpPr>
        <xdr:cNvPr id="264" name="直線コネクタ 263"/>
        <xdr:cNvCxnSpPr/>
      </xdr:nvCxnSpPr>
      <xdr:spPr>
        <a:xfrm flipV="1">
          <a:off x="13512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5"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7" name="テキスト ボックス 276"/>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8" name="楕円 277"/>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9" name="テキスト ボックス 278"/>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0" name="楕円 279"/>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1" name="テキスト ボックス 280"/>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2" name="楕円 281"/>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3" name="テキスト ボックス 282"/>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年度職員数については、平成</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月末時点において未公表のため、平成</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年度職員数を用いております。</a:t>
          </a:r>
        </a:p>
        <a:p>
          <a:pPr eaLnBrk="1" fontAlgn="auto" latinLnBrk="0" hangingPunct="1"/>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月の合併以降、職員定員適正化計画に基づく職員削減に取り組み、人口千人当たりの職員数を合併前の大館市の水準（</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8.65</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人）以下にする目標を掲げ達成していたが、平成</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年以降は合併前の水準を超えている状況にある。</a:t>
          </a:r>
        </a:p>
        <a:p>
          <a:pPr eaLnBrk="1" fontAlgn="auto" latinLnBrk="0" hangingPunct="1"/>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月に策定した新しい定員適正化計画では、それまでの実績をふまえ、人口減少後の規模に見合った職員数にすることを基本としつつも、事務量が増加していることや職員の年齢構成を平準化していくため、削減幅を縮小させた計画としているが、類似団体平均値に近づくよう、より一層、人員配置や事務事業の徹底的な見直しを行い、定員管理の適正化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158538</xdr:rowOff>
    </xdr:from>
    <xdr:to>
      <xdr:col>81</xdr:col>
      <xdr:colOff>44450</xdr:colOff>
      <xdr:row>64</xdr:row>
      <xdr:rowOff>13229</xdr:rowOff>
    </xdr:to>
    <xdr:cxnSp macro="">
      <xdr:nvCxnSpPr>
        <xdr:cNvPr id="318" name="直線コネクタ 317"/>
        <xdr:cNvCxnSpPr/>
      </xdr:nvCxnSpPr>
      <xdr:spPr>
        <a:xfrm>
          <a:off x="16179800" y="10959888"/>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150495</xdr:rowOff>
    </xdr:from>
    <xdr:to>
      <xdr:col>77</xdr:col>
      <xdr:colOff>44450</xdr:colOff>
      <xdr:row>63</xdr:row>
      <xdr:rowOff>158538</xdr:rowOff>
    </xdr:to>
    <xdr:cxnSp macro="">
      <xdr:nvCxnSpPr>
        <xdr:cNvPr id="321" name="直線コネクタ 320"/>
        <xdr:cNvCxnSpPr/>
      </xdr:nvCxnSpPr>
      <xdr:spPr>
        <a:xfrm>
          <a:off x="15290800" y="109518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106256</xdr:rowOff>
    </xdr:from>
    <xdr:to>
      <xdr:col>72</xdr:col>
      <xdr:colOff>203200</xdr:colOff>
      <xdr:row>63</xdr:row>
      <xdr:rowOff>150495</xdr:rowOff>
    </xdr:to>
    <xdr:cxnSp macro="">
      <xdr:nvCxnSpPr>
        <xdr:cNvPr id="324" name="直線コネクタ 323"/>
        <xdr:cNvCxnSpPr/>
      </xdr:nvCxnSpPr>
      <xdr:spPr>
        <a:xfrm>
          <a:off x="14401800" y="1090760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78105</xdr:rowOff>
    </xdr:from>
    <xdr:to>
      <xdr:col>68</xdr:col>
      <xdr:colOff>152400</xdr:colOff>
      <xdr:row>63</xdr:row>
      <xdr:rowOff>106256</xdr:rowOff>
    </xdr:to>
    <xdr:cxnSp macro="">
      <xdr:nvCxnSpPr>
        <xdr:cNvPr id="327" name="直線コネクタ 326"/>
        <xdr:cNvCxnSpPr/>
      </xdr:nvCxnSpPr>
      <xdr:spPr>
        <a:xfrm>
          <a:off x="13512800" y="1087945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1" name="テキスト ボックス 330"/>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133879</xdr:rowOff>
    </xdr:from>
    <xdr:to>
      <xdr:col>81</xdr:col>
      <xdr:colOff>95250</xdr:colOff>
      <xdr:row>64</xdr:row>
      <xdr:rowOff>64029</xdr:rowOff>
    </xdr:to>
    <xdr:sp macro="" textlink="">
      <xdr:nvSpPr>
        <xdr:cNvPr id="337" name="楕円 336"/>
        <xdr:cNvSpPr/>
      </xdr:nvSpPr>
      <xdr:spPr>
        <a:xfrm>
          <a:off x="169672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105956</xdr:rowOff>
    </xdr:from>
    <xdr:ext cx="762000" cy="259045"/>
    <xdr:sp macro="" textlink="">
      <xdr:nvSpPr>
        <xdr:cNvPr id="338" name="定員管理の状況該当値テキスト"/>
        <xdr:cNvSpPr txBox="1"/>
      </xdr:nvSpPr>
      <xdr:spPr>
        <a:xfrm>
          <a:off x="17106900" y="1090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107738</xdr:rowOff>
    </xdr:from>
    <xdr:to>
      <xdr:col>77</xdr:col>
      <xdr:colOff>95250</xdr:colOff>
      <xdr:row>64</xdr:row>
      <xdr:rowOff>37888</xdr:rowOff>
    </xdr:to>
    <xdr:sp macro="" textlink="">
      <xdr:nvSpPr>
        <xdr:cNvPr id="339" name="楕円 338"/>
        <xdr:cNvSpPr/>
      </xdr:nvSpPr>
      <xdr:spPr>
        <a:xfrm>
          <a:off x="16129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22665</xdr:rowOff>
    </xdr:from>
    <xdr:ext cx="736600" cy="259045"/>
    <xdr:sp macro="" textlink="">
      <xdr:nvSpPr>
        <xdr:cNvPr id="340" name="テキスト ボックス 339"/>
        <xdr:cNvSpPr txBox="1"/>
      </xdr:nvSpPr>
      <xdr:spPr>
        <a:xfrm>
          <a:off x="15798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99695</xdr:rowOff>
    </xdr:from>
    <xdr:to>
      <xdr:col>73</xdr:col>
      <xdr:colOff>44450</xdr:colOff>
      <xdr:row>64</xdr:row>
      <xdr:rowOff>29845</xdr:rowOff>
    </xdr:to>
    <xdr:sp macro="" textlink="">
      <xdr:nvSpPr>
        <xdr:cNvPr id="341" name="楕円 340"/>
        <xdr:cNvSpPr/>
      </xdr:nvSpPr>
      <xdr:spPr>
        <a:xfrm>
          <a:off x="15240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14622</xdr:rowOff>
    </xdr:from>
    <xdr:ext cx="762000" cy="259045"/>
    <xdr:sp macro="" textlink="">
      <xdr:nvSpPr>
        <xdr:cNvPr id="342" name="テキスト ボックス 341"/>
        <xdr:cNvSpPr txBox="1"/>
      </xdr:nvSpPr>
      <xdr:spPr>
        <a:xfrm>
          <a:off x="14909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55456</xdr:rowOff>
    </xdr:from>
    <xdr:to>
      <xdr:col>68</xdr:col>
      <xdr:colOff>203200</xdr:colOff>
      <xdr:row>63</xdr:row>
      <xdr:rowOff>157056</xdr:rowOff>
    </xdr:to>
    <xdr:sp macro="" textlink="">
      <xdr:nvSpPr>
        <xdr:cNvPr id="343" name="楕円 342"/>
        <xdr:cNvSpPr/>
      </xdr:nvSpPr>
      <xdr:spPr>
        <a:xfrm>
          <a:off x="14351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141833</xdr:rowOff>
    </xdr:from>
    <xdr:ext cx="762000" cy="259045"/>
    <xdr:sp macro="" textlink="">
      <xdr:nvSpPr>
        <xdr:cNvPr id="344" name="テキスト ボックス 343"/>
        <xdr:cNvSpPr txBox="1"/>
      </xdr:nvSpPr>
      <xdr:spPr>
        <a:xfrm>
          <a:off x="14020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27305</xdr:rowOff>
    </xdr:from>
    <xdr:to>
      <xdr:col>64</xdr:col>
      <xdr:colOff>152400</xdr:colOff>
      <xdr:row>63</xdr:row>
      <xdr:rowOff>128905</xdr:rowOff>
    </xdr:to>
    <xdr:sp macro="" textlink="">
      <xdr:nvSpPr>
        <xdr:cNvPr id="345" name="楕円 344"/>
        <xdr:cNvSpPr/>
      </xdr:nvSpPr>
      <xdr:spPr>
        <a:xfrm>
          <a:off x="13462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113682</xdr:rowOff>
    </xdr:from>
    <xdr:ext cx="762000" cy="259045"/>
    <xdr:sp macro="" textlink="">
      <xdr:nvSpPr>
        <xdr:cNvPr id="346" name="テキスト ボックス 345"/>
        <xdr:cNvSpPr txBox="1"/>
      </xdr:nvSpPr>
      <xdr:spPr>
        <a:xfrm>
          <a:off x="13131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上回って推移してきているが、下水道事業債、病院事業債の元利償還金の減少等による公営企業債に対する繰入金の減少、及び災害復旧等に係る基準財政需要額の増加等により数値は改善している。</a:t>
          </a: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今後は本庁舎の改築に伴う地方債の借入により比率の上昇が見込まれるが、普通建設事業を厳選し、地方債残高の増加を抑制していく。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45176</xdr:rowOff>
    </xdr:from>
    <xdr:to>
      <xdr:col>81</xdr:col>
      <xdr:colOff>44450</xdr:colOff>
      <xdr:row>41</xdr:row>
      <xdr:rowOff>86541</xdr:rowOff>
    </xdr:to>
    <xdr:cxnSp macro="">
      <xdr:nvCxnSpPr>
        <xdr:cNvPr id="381" name="直線コネクタ 380"/>
        <xdr:cNvCxnSpPr/>
      </xdr:nvCxnSpPr>
      <xdr:spPr>
        <a:xfrm flipV="1">
          <a:off x="16179800" y="7074626"/>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86541</xdr:rowOff>
    </xdr:from>
    <xdr:to>
      <xdr:col>77</xdr:col>
      <xdr:colOff>44450</xdr:colOff>
      <xdr:row>41</xdr:row>
      <xdr:rowOff>169273</xdr:rowOff>
    </xdr:to>
    <xdr:cxnSp macro="">
      <xdr:nvCxnSpPr>
        <xdr:cNvPr id="384" name="直線コネクタ 383"/>
        <xdr:cNvCxnSpPr/>
      </xdr:nvCxnSpPr>
      <xdr:spPr>
        <a:xfrm flipV="1">
          <a:off x="15290800" y="711599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169273</xdr:rowOff>
    </xdr:from>
    <xdr:to>
      <xdr:col>72</xdr:col>
      <xdr:colOff>203200</xdr:colOff>
      <xdr:row>42</xdr:row>
      <xdr:rowOff>66766</xdr:rowOff>
    </xdr:to>
    <xdr:cxnSp macro="">
      <xdr:nvCxnSpPr>
        <xdr:cNvPr id="387" name="直線コネクタ 386"/>
        <xdr:cNvCxnSpPr/>
      </xdr:nvCxnSpPr>
      <xdr:spPr>
        <a:xfrm flipV="1">
          <a:off x="14401800" y="71987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66766</xdr:rowOff>
    </xdr:from>
    <xdr:to>
      <xdr:col>68</xdr:col>
      <xdr:colOff>152400</xdr:colOff>
      <xdr:row>43</xdr:row>
      <xdr:rowOff>19413</xdr:rowOff>
    </xdr:to>
    <xdr:cxnSp macro="">
      <xdr:nvCxnSpPr>
        <xdr:cNvPr id="390" name="直線コネクタ 389"/>
        <xdr:cNvCxnSpPr/>
      </xdr:nvCxnSpPr>
      <xdr:spPr>
        <a:xfrm flipV="1">
          <a:off x="13512800" y="726766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2" name="テキスト ボックス 391"/>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165826</xdr:rowOff>
    </xdr:from>
    <xdr:to>
      <xdr:col>81</xdr:col>
      <xdr:colOff>95250</xdr:colOff>
      <xdr:row>41</xdr:row>
      <xdr:rowOff>95976</xdr:rowOff>
    </xdr:to>
    <xdr:sp macro="" textlink="">
      <xdr:nvSpPr>
        <xdr:cNvPr id="400" name="楕円 399"/>
        <xdr:cNvSpPr/>
      </xdr:nvSpPr>
      <xdr:spPr>
        <a:xfrm>
          <a:off x="169672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137903</xdr:rowOff>
    </xdr:from>
    <xdr:ext cx="762000" cy="259045"/>
    <xdr:sp macro="" textlink="">
      <xdr:nvSpPr>
        <xdr:cNvPr id="401" name="公債費負担の状況該当値テキスト"/>
        <xdr:cNvSpPr txBox="1"/>
      </xdr:nvSpPr>
      <xdr:spPr>
        <a:xfrm>
          <a:off x="17106900" y="6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35741</xdr:rowOff>
    </xdr:from>
    <xdr:to>
      <xdr:col>77</xdr:col>
      <xdr:colOff>95250</xdr:colOff>
      <xdr:row>41</xdr:row>
      <xdr:rowOff>137341</xdr:rowOff>
    </xdr:to>
    <xdr:sp macro="" textlink="">
      <xdr:nvSpPr>
        <xdr:cNvPr id="402" name="楕円 401"/>
        <xdr:cNvSpPr/>
      </xdr:nvSpPr>
      <xdr:spPr>
        <a:xfrm>
          <a:off x="16129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122118</xdr:rowOff>
    </xdr:from>
    <xdr:ext cx="736600" cy="259045"/>
    <xdr:sp macro="" textlink="">
      <xdr:nvSpPr>
        <xdr:cNvPr id="403" name="テキスト ボックス 402"/>
        <xdr:cNvSpPr txBox="1"/>
      </xdr:nvSpPr>
      <xdr:spPr>
        <a:xfrm>
          <a:off x="15798800" y="715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118473</xdr:rowOff>
    </xdr:from>
    <xdr:to>
      <xdr:col>73</xdr:col>
      <xdr:colOff>44450</xdr:colOff>
      <xdr:row>42</xdr:row>
      <xdr:rowOff>48623</xdr:rowOff>
    </xdr:to>
    <xdr:sp macro="" textlink="">
      <xdr:nvSpPr>
        <xdr:cNvPr id="404" name="楕円 403"/>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33400</xdr:rowOff>
    </xdr:from>
    <xdr:ext cx="762000" cy="259045"/>
    <xdr:sp macro="" textlink="">
      <xdr:nvSpPr>
        <xdr:cNvPr id="405" name="テキスト ボックス 404"/>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15966</xdr:rowOff>
    </xdr:from>
    <xdr:to>
      <xdr:col>68</xdr:col>
      <xdr:colOff>203200</xdr:colOff>
      <xdr:row>42</xdr:row>
      <xdr:rowOff>117566</xdr:rowOff>
    </xdr:to>
    <xdr:sp macro="" textlink="">
      <xdr:nvSpPr>
        <xdr:cNvPr id="406" name="楕円 405"/>
        <xdr:cNvSpPr/>
      </xdr:nvSpPr>
      <xdr:spPr>
        <a:xfrm>
          <a:off x="14351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102343</xdr:rowOff>
    </xdr:from>
    <xdr:ext cx="762000" cy="259045"/>
    <xdr:sp macro="" textlink="">
      <xdr:nvSpPr>
        <xdr:cNvPr id="407" name="テキスト ボックス 406"/>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140063</xdr:rowOff>
    </xdr:from>
    <xdr:to>
      <xdr:col>64</xdr:col>
      <xdr:colOff>152400</xdr:colOff>
      <xdr:row>43</xdr:row>
      <xdr:rowOff>70213</xdr:rowOff>
    </xdr:to>
    <xdr:sp macro="" textlink="">
      <xdr:nvSpPr>
        <xdr:cNvPr id="408" name="楕円 407"/>
        <xdr:cNvSpPr/>
      </xdr:nvSpPr>
      <xdr:spPr>
        <a:xfrm>
          <a:off x="13462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54990</xdr:rowOff>
    </xdr:from>
    <xdr:ext cx="762000" cy="259045"/>
    <xdr:sp macro="" textlink="">
      <xdr:nvSpPr>
        <xdr:cNvPr id="409" name="テキスト ボックス 408"/>
        <xdr:cNvSpPr txBox="1"/>
      </xdr:nvSpPr>
      <xdr:spPr>
        <a:xfrm>
          <a:off x="13131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となっており、類似団体平均を大きく上回って推移してきているが、新規事業抑制による借入額の減少や繰上償還の実施による地方債残高（㉘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30,623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30,553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百万円）の減少及び繰出し基準の変更による下水道事業債償還に係る繰出見込額の減少により、数値は改善してきている。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災害復旧費や豪雪に伴う除排雪経費の増加への対応により財政調整基金残高が減少したため充当可能基金が減少したこと及び今後の本庁舎の改築に伴う地方債の借入れにより比率の上昇が見込まれるが、引き続き普通建設事業を厳選し、地方債残高の増加を抑制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35941</xdr:rowOff>
    </xdr:from>
    <xdr:to>
      <xdr:col>81</xdr:col>
      <xdr:colOff>44450</xdr:colOff>
      <xdr:row>17</xdr:row>
      <xdr:rowOff>52832</xdr:rowOff>
    </xdr:to>
    <xdr:cxnSp macro="">
      <xdr:nvCxnSpPr>
        <xdr:cNvPr id="443" name="直線コネクタ 442"/>
        <xdr:cNvCxnSpPr/>
      </xdr:nvCxnSpPr>
      <xdr:spPr>
        <a:xfrm flipV="1">
          <a:off x="16179800" y="2950591"/>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52832</xdr:rowOff>
    </xdr:from>
    <xdr:to>
      <xdr:col>77</xdr:col>
      <xdr:colOff>44450</xdr:colOff>
      <xdr:row>17</xdr:row>
      <xdr:rowOff>163026</xdr:rowOff>
    </xdr:to>
    <xdr:cxnSp macro="">
      <xdr:nvCxnSpPr>
        <xdr:cNvPr id="446" name="直線コネクタ 445"/>
        <xdr:cNvCxnSpPr/>
      </xdr:nvCxnSpPr>
      <xdr:spPr>
        <a:xfrm flipV="1">
          <a:off x="15290800" y="2967482"/>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163026</xdr:rowOff>
    </xdr:from>
    <xdr:to>
      <xdr:col>72</xdr:col>
      <xdr:colOff>203200</xdr:colOff>
      <xdr:row>18</xdr:row>
      <xdr:rowOff>155660</xdr:rowOff>
    </xdr:to>
    <xdr:cxnSp macro="">
      <xdr:nvCxnSpPr>
        <xdr:cNvPr id="449" name="直線コネクタ 448"/>
        <xdr:cNvCxnSpPr/>
      </xdr:nvCxnSpPr>
      <xdr:spPr>
        <a:xfrm flipV="1">
          <a:off x="14401800" y="307767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39836</xdr:rowOff>
    </xdr:from>
    <xdr:to>
      <xdr:col>68</xdr:col>
      <xdr:colOff>152400</xdr:colOff>
      <xdr:row>18</xdr:row>
      <xdr:rowOff>155660</xdr:rowOff>
    </xdr:to>
    <xdr:cxnSp macro="">
      <xdr:nvCxnSpPr>
        <xdr:cNvPr id="452" name="直線コネクタ 451"/>
        <xdr:cNvCxnSpPr/>
      </xdr:nvCxnSpPr>
      <xdr:spPr>
        <a:xfrm>
          <a:off x="13512800" y="312593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156591</xdr:rowOff>
    </xdr:from>
    <xdr:to>
      <xdr:col>81</xdr:col>
      <xdr:colOff>95250</xdr:colOff>
      <xdr:row>17</xdr:row>
      <xdr:rowOff>86741</xdr:rowOff>
    </xdr:to>
    <xdr:sp macro="" textlink="">
      <xdr:nvSpPr>
        <xdr:cNvPr id="462" name="楕円 461"/>
        <xdr:cNvSpPr/>
      </xdr:nvSpPr>
      <xdr:spPr>
        <a:xfrm>
          <a:off x="169672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128668</xdr:rowOff>
    </xdr:from>
    <xdr:ext cx="762000" cy="259045"/>
    <xdr:sp macro="" textlink="">
      <xdr:nvSpPr>
        <xdr:cNvPr id="463" name="将来負担の状況該当値テキスト"/>
        <xdr:cNvSpPr txBox="1"/>
      </xdr:nvSpPr>
      <xdr:spPr>
        <a:xfrm>
          <a:off x="17106900" y="287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2032</xdr:rowOff>
    </xdr:from>
    <xdr:to>
      <xdr:col>77</xdr:col>
      <xdr:colOff>95250</xdr:colOff>
      <xdr:row>17</xdr:row>
      <xdr:rowOff>103632</xdr:rowOff>
    </xdr:to>
    <xdr:sp macro="" textlink="">
      <xdr:nvSpPr>
        <xdr:cNvPr id="464" name="楕円 463"/>
        <xdr:cNvSpPr/>
      </xdr:nvSpPr>
      <xdr:spPr>
        <a:xfrm>
          <a:off x="16129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88409</xdr:rowOff>
    </xdr:from>
    <xdr:ext cx="736600" cy="259045"/>
    <xdr:sp macro="" textlink="">
      <xdr:nvSpPr>
        <xdr:cNvPr id="465" name="テキスト ボックス 464"/>
        <xdr:cNvSpPr txBox="1"/>
      </xdr:nvSpPr>
      <xdr:spPr>
        <a:xfrm>
          <a:off x="15798800" y="300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112226</xdr:rowOff>
    </xdr:from>
    <xdr:to>
      <xdr:col>73</xdr:col>
      <xdr:colOff>44450</xdr:colOff>
      <xdr:row>18</xdr:row>
      <xdr:rowOff>42376</xdr:rowOff>
    </xdr:to>
    <xdr:sp macro="" textlink="">
      <xdr:nvSpPr>
        <xdr:cNvPr id="466" name="楕円 465"/>
        <xdr:cNvSpPr/>
      </xdr:nvSpPr>
      <xdr:spPr>
        <a:xfrm>
          <a:off x="15240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27153</xdr:rowOff>
    </xdr:from>
    <xdr:ext cx="762000" cy="259045"/>
    <xdr:sp macro="" textlink="">
      <xdr:nvSpPr>
        <xdr:cNvPr id="467" name="テキスト ボックス 466"/>
        <xdr:cNvSpPr txBox="1"/>
      </xdr:nvSpPr>
      <xdr:spPr>
        <a:xfrm>
          <a:off x="14909800" y="311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104860</xdr:rowOff>
    </xdr:from>
    <xdr:to>
      <xdr:col>68</xdr:col>
      <xdr:colOff>203200</xdr:colOff>
      <xdr:row>19</xdr:row>
      <xdr:rowOff>35009</xdr:rowOff>
    </xdr:to>
    <xdr:sp macro="" textlink="">
      <xdr:nvSpPr>
        <xdr:cNvPr id="468" name="楕円 467"/>
        <xdr:cNvSpPr/>
      </xdr:nvSpPr>
      <xdr:spPr>
        <a:xfrm>
          <a:off x="14351000" y="3190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19786</xdr:rowOff>
    </xdr:from>
    <xdr:ext cx="762000" cy="259045"/>
    <xdr:sp macro="" textlink="">
      <xdr:nvSpPr>
        <xdr:cNvPr id="469" name="テキスト ボックス 468"/>
        <xdr:cNvSpPr txBox="1"/>
      </xdr:nvSpPr>
      <xdr:spPr>
        <a:xfrm>
          <a:off x="14020800" y="327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160486</xdr:rowOff>
    </xdr:from>
    <xdr:to>
      <xdr:col>64</xdr:col>
      <xdr:colOff>152400</xdr:colOff>
      <xdr:row>18</xdr:row>
      <xdr:rowOff>90636</xdr:rowOff>
    </xdr:to>
    <xdr:sp macro="" textlink="">
      <xdr:nvSpPr>
        <xdr:cNvPr id="470" name="楕円 469"/>
        <xdr:cNvSpPr/>
      </xdr:nvSpPr>
      <xdr:spPr>
        <a:xfrm>
          <a:off x="13462000" y="3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75413</xdr:rowOff>
    </xdr:from>
    <xdr:ext cx="762000" cy="259045"/>
    <xdr:sp macro="" textlink="">
      <xdr:nvSpPr>
        <xdr:cNvPr id="471" name="テキスト ボックス 470"/>
        <xdr:cNvSpPr txBox="1"/>
      </xdr:nvSpPr>
      <xdr:spPr>
        <a:xfrm>
          <a:off x="13131800" y="316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73,632
73,344
913.22
38,470,211
36,582,519
1,651,301
21,742,445
30,553,320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人件費は前年度比</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ポイントの減、類似団体平均と比べて</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ポイント下回った。これは、負担率の変更により退職手当組合負担金が減少となったことが要因である。</a:t>
          </a:r>
        </a:p>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今後も、市職員定員適正化計画に基づく適正な人員配置や、第６次大館市行政改革大綱に基づく事務事業の見直しを行い、人件費の抑制を図る。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165100</xdr:rowOff>
    </xdr:to>
    <xdr:cxnSp macro="">
      <xdr:nvCxnSpPr>
        <xdr:cNvPr id="66" name="直線コネクタ 65"/>
        <xdr:cNvCxnSpPr/>
      </xdr:nvCxnSpPr>
      <xdr:spPr>
        <a:xfrm flipV="1">
          <a:off x="3987800" y="62306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165100</xdr:rowOff>
    </xdr:to>
    <xdr:cxnSp macro="">
      <xdr:nvCxnSpPr>
        <xdr:cNvPr id="69" name="直線コネクタ 68"/>
        <xdr:cNvCxnSpPr/>
      </xdr:nvCxnSpPr>
      <xdr:spPr>
        <a:xfrm>
          <a:off x="3098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127000</xdr:rowOff>
    </xdr:to>
    <xdr:cxnSp macro="">
      <xdr:nvCxnSpPr>
        <xdr:cNvPr id="72" name="直線コネクタ 71"/>
        <xdr:cNvCxnSpPr/>
      </xdr:nvCxnSpPr>
      <xdr:spPr>
        <a:xfrm>
          <a:off x="2209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104140</xdr:rowOff>
    </xdr:to>
    <xdr:cxnSp macro="">
      <xdr:nvCxnSpPr>
        <xdr:cNvPr id="75" name="直線コネクタ 74"/>
        <xdr:cNvCxnSpPr/>
      </xdr:nvCxnSpPr>
      <xdr:spPr>
        <a:xfrm>
          <a:off x="1320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物件費は前年度比</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ポイントの増、類似団体平均と比べて</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ポイント上回った。これは旧正札竹村立体駐車場解体工事やふるさと応援寄附に対する返礼品の増加によるものである。</a:t>
          </a:r>
        </a:p>
        <a:p>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また、ニプロハチ公ドームや文化会館など指定管理者制度導入に伴い、歳出に占める委託料の割合が多いことも類似団体平均を上回っている要因と考えられる。</a:t>
          </a:r>
        </a:p>
        <a:p>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今後も指定管理者制度の活用を図りつつ、併せて公共施設総合管理計画に基づく施設管理の適正化を図り、物件費の見直しを行う。</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169454</xdr:rowOff>
    </xdr:from>
    <xdr:to>
      <xdr:col>82</xdr:col>
      <xdr:colOff>107950</xdr:colOff>
      <xdr:row>17</xdr:row>
      <xdr:rowOff>30662</xdr:rowOff>
    </xdr:to>
    <xdr:cxnSp macro="">
      <xdr:nvCxnSpPr>
        <xdr:cNvPr id="129" name="直線コネクタ 128"/>
        <xdr:cNvCxnSpPr/>
      </xdr:nvCxnSpPr>
      <xdr:spPr>
        <a:xfrm>
          <a:off x="15671800" y="29126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169454</xdr:rowOff>
    </xdr:from>
    <xdr:to>
      <xdr:col>78</xdr:col>
      <xdr:colOff>69850</xdr:colOff>
      <xdr:row>16</xdr:row>
      <xdr:rowOff>169454</xdr:rowOff>
    </xdr:to>
    <xdr:cxnSp macro="">
      <xdr:nvCxnSpPr>
        <xdr:cNvPr id="132" name="直線コネクタ 131"/>
        <xdr:cNvCxnSpPr/>
      </xdr:nvCxnSpPr>
      <xdr:spPr>
        <a:xfrm>
          <a:off x="14782800" y="2912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169454</xdr:rowOff>
    </xdr:from>
    <xdr:to>
      <xdr:col>73</xdr:col>
      <xdr:colOff>180975</xdr:colOff>
      <xdr:row>17</xdr:row>
      <xdr:rowOff>17599</xdr:rowOff>
    </xdr:to>
    <xdr:cxnSp macro="">
      <xdr:nvCxnSpPr>
        <xdr:cNvPr id="135" name="直線コネクタ 134"/>
        <xdr:cNvCxnSpPr/>
      </xdr:nvCxnSpPr>
      <xdr:spPr>
        <a:xfrm flipV="1">
          <a:off x="13893800" y="29126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130266</xdr:rowOff>
    </xdr:from>
    <xdr:to>
      <xdr:col>69</xdr:col>
      <xdr:colOff>92075</xdr:colOff>
      <xdr:row>17</xdr:row>
      <xdr:rowOff>17599</xdr:rowOff>
    </xdr:to>
    <xdr:cxnSp macro="">
      <xdr:nvCxnSpPr>
        <xdr:cNvPr id="138" name="直線コネクタ 137"/>
        <xdr:cNvCxnSpPr/>
      </xdr:nvCxnSpPr>
      <xdr:spPr>
        <a:xfrm>
          <a:off x="13004800" y="28734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151312</xdr:rowOff>
    </xdr:from>
    <xdr:to>
      <xdr:col>82</xdr:col>
      <xdr:colOff>158750</xdr:colOff>
      <xdr:row>17</xdr:row>
      <xdr:rowOff>81462</xdr:rowOff>
    </xdr:to>
    <xdr:sp macro="" textlink="">
      <xdr:nvSpPr>
        <xdr:cNvPr id="148" name="楕円 147"/>
        <xdr:cNvSpPr/>
      </xdr:nvSpPr>
      <xdr:spPr>
        <a:xfrm>
          <a:off x="164592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123389</xdr:rowOff>
    </xdr:from>
    <xdr:ext cx="762000" cy="259045"/>
    <xdr:sp macro="" textlink="">
      <xdr:nvSpPr>
        <xdr:cNvPr id="149" name="物件費該当値テキスト"/>
        <xdr:cNvSpPr txBox="1"/>
      </xdr:nvSpPr>
      <xdr:spPr>
        <a:xfrm>
          <a:off x="16598900" y="286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118654</xdr:rowOff>
    </xdr:from>
    <xdr:to>
      <xdr:col>78</xdr:col>
      <xdr:colOff>120650</xdr:colOff>
      <xdr:row>17</xdr:row>
      <xdr:rowOff>48804</xdr:rowOff>
    </xdr:to>
    <xdr:sp macro="" textlink="">
      <xdr:nvSpPr>
        <xdr:cNvPr id="150" name="楕円 149"/>
        <xdr:cNvSpPr/>
      </xdr:nvSpPr>
      <xdr:spPr>
        <a:xfrm>
          <a:off x="15621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33581</xdr:rowOff>
    </xdr:from>
    <xdr:ext cx="736600" cy="259045"/>
    <xdr:sp macro="" textlink="">
      <xdr:nvSpPr>
        <xdr:cNvPr id="151" name="テキスト ボックス 150"/>
        <xdr:cNvSpPr txBox="1"/>
      </xdr:nvSpPr>
      <xdr:spPr>
        <a:xfrm>
          <a:off x="15290800" y="294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118654</xdr:rowOff>
    </xdr:from>
    <xdr:to>
      <xdr:col>74</xdr:col>
      <xdr:colOff>31750</xdr:colOff>
      <xdr:row>17</xdr:row>
      <xdr:rowOff>48804</xdr:rowOff>
    </xdr:to>
    <xdr:sp macro="" textlink="">
      <xdr:nvSpPr>
        <xdr:cNvPr id="152" name="楕円 151"/>
        <xdr:cNvSpPr/>
      </xdr:nvSpPr>
      <xdr:spPr>
        <a:xfrm>
          <a:off x="14732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33581</xdr:rowOff>
    </xdr:from>
    <xdr:ext cx="762000" cy="259045"/>
    <xdr:sp macro="" textlink="">
      <xdr:nvSpPr>
        <xdr:cNvPr id="153" name="テキスト ボックス 152"/>
        <xdr:cNvSpPr txBox="1"/>
      </xdr:nvSpPr>
      <xdr:spPr>
        <a:xfrm>
          <a:off x="14401800" y="29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138249</xdr:rowOff>
    </xdr:from>
    <xdr:to>
      <xdr:col>69</xdr:col>
      <xdr:colOff>142875</xdr:colOff>
      <xdr:row>17</xdr:row>
      <xdr:rowOff>68399</xdr:rowOff>
    </xdr:to>
    <xdr:sp macro="" textlink="">
      <xdr:nvSpPr>
        <xdr:cNvPr id="154" name="楕円 153"/>
        <xdr:cNvSpPr/>
      </xdr:nvSpPr>
      <xdr:spPr>
        <a:xfrm>
          <a:off x="13843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53176</xdr:rowOff>
    </xdr:from>
    <xdr:ext cx="762000" cy="259045"/>
    <xdr:sp macro="" textlink="">
      <xdr:nvSpPr>
        <xdr:cNvPr id="155" name="テキスト ボックス 154"/>
        <xdr:cNvSpPr txBox="1"/>
      </xdr:nvSpPr>
      <xdr:spPr>
        <a:xfrm>
          <a:off x="13512800" y="296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79466</xdr:rowOff>
    </xdr:from>
    <xdr:to>
      <xdr:col>65</xdr:col>
      <xdr:colOff>53975</xdr:colOff>
      <xdr:row>17</xdr:row>
      <xdr:rowOff>9616</xdr:rowOff>
    </xdr:to>
    <xdr:sp macro="" textlink="">
      <xdr:nvSpPr>
        <xdr:cNvPr id="156" name="楕円 155"/>
        <xdr:cNvSpPr/>
      </xdr:nvSpPr>
      <xdr:spPr>
        <a:xfrm>
          <a:off x="12954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165843</xdr:rowOff>
    </xdr:from>
    <xdr:ext cx="762000" cy="259045"/>
    <xdr:sp macro="" textlink="">
      <xdr:nvSpPr>
        <xdr:cNvPr id="157" name="テキスト ボックス 156"/>
        <xdr:cNvSpPr txBox="1"/>
      </xdr:nvSpPr>
      <xdr:spPr>
        <a:xfrm>
          <a:off x="12623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扶助費は類似団体平均と比べて</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ポイント下回っているが、前年度比</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ポイントの増となっている。これは、生活保護費が減少する一方、障害者自立支援給付費や子どものための教育・保育給付費負担金の増加等によるものである。</a:t>
          </a:r>
        </a:p>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今後も生活保護費の資格認定や医療扶助の適正化等を実施することにより、扶助費の抑制を図る。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21844</xdr:rowOff>
    </xdr:from>
    <xdr:to>
      <xdr:col>24</xdr:col>
      <xdr:colOff>25400</xdr:colOff>
      <xdr:row>56</xdr:row>
      <xdr:rowOff>30988</xdr:rowOff>
    </xdr:to>
    <xdr:cxnSp macro="">
      <xdr:nvCxnSpPr>
        <xdr:cNvPr id="188" name="直線コネクタ 187"/>
        <xdr:cNvCxnSpPr/>
      </xdr:nvCxnSpPr>
      <xdr:spPr>
        <a:xfrm>
          <a:off x="3987800" y="96230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xdr:rowOff>
    </xdr:from>
    <xdr:to>
      <xdr:col>19</xdr:col>
      <xdr:colOff>187325</xdr:colOff>
      <xdr:row>56</xdr:row>
      <xdr:rowOff>21844</xdr:rowOff>
    </xdr:to>
    <xdr:cxnSp macro="">
      <xdr:nvCxnSpPr>
        <xdr:cNvPr id="191" name="直線コネクタ 190"/>
        <xdr:cNvCxnSpPr/>
      </xdr:nvCxnSpPr>
      <xdr:spPr>
        <a:xfrm>
          <a:off x="3098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56</xdr:row>
      <xdr:rowOff>3556</xdr:rowOff>
    </xdr:to>
    <xdr:cxnSp macro="">
      <xdr:nvCxnSpPr>
        <xdr:cNvPr id="194" name="直線コネクタ 193"/>
        <xdr:cNvCxnSpPr/>
      </xdr:nvCxnSpPr>
      <xdr:spPr>
        <a:xfrm>
          <a:off x="2209800" y="94767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46990</xdr:rowOff>
    </xdr:to>
    <xdr:cxnSp macro="">
      <xdr:nvCxnSpPr>
        <xdr:cNvPr id="197" name="直線コネクタ 196"/>
        <xdr:cNvCxnSpPr/>
      </xdr:nvCxnSpPr>
      <xdr:spPr>
        <a:xfrm>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151638</xdr:rowOff>
    </xdr:from>
    <xdr:to>
      <xdr:col>24</xdr:col>
      <xdr:colOff>76200</xdr:colOff>
      <xdr:row>56</xdr:row>
      <xdr:rowOff>81788</xdr:rowOff>
    </xdr:to>
    <xdr:sp macro="" textlink="">
      <xdr:nvSpPr>
        <xdr:cNvPr id="207" name="楕円 206"/>
        <xdr:cNvSpPr/>
      </xdr:nvSpPr>
      <xdr:spPr>
        <a:xfrm>
          <a:off x="4775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168165</xdr:rowOff>
    </xdr:from>
    <xdr:ext cx="762000" cy="259045"/>
    <xdr:sp macro="" textlink="">
      <xdr:nvSpPr>
        <xdr:cNvPr id="208" name="扶助費該当値テキスト"/>
        <xdr:cNvSpPr txBox="1"/>
      </xdr:nvSpPr>
      <xdr:spPr>
        <a:xfrm>
          <a:off x="4914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142494</xdr:rowOff>
    </xdr:from>
    <xdr:to>
      <xdr:col>20</xdr:col>
      <xdr:colOff>38100</xdr:colOff>
      <xdr:row>56</xdr:row>
      <xdr:rowOff>72644</xdr:rowOff>
    </xdr:to>
    <xdr:sp macro="" textlink="">
      <xdr:nvSpPr>
        <xdr:cNvPr id="209" name="楕円 208"/>
        <xdr:cNvSpPr/>
      </xdr:nvSpPr>
      <xdr:spPr>
        <a:xfrm>
          <a:off x="3937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82821</xdr:rowOff>
    </xdr:from>
    <xdr:ext cx="736600" cy="259045"/>
    <xdr:sp macro="" textlink="">
      <xdr:nvSpPr>
        <xdr:cNvPr id="210" name="テキスト ボックス 209"/>
        <xdr:cNvSpPr txBox="1"/>
      </xdr:nvSpPr>
      <xdr:spPr>
        <a:xfrm>
          <a:off x="3606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124206</xdr:rowOff>
    </xdr:from>
    <xdr:to>
      <xdr:col>15</xdr:col>
      <xdr:colOff>149225</xdr:colOff>
      <xdr:row>56</xdr:row>
      <xdr:rowOff>54356</xdr:rowOff>
    </xdr:to>
    <xdr:sp macro="" textlink="">
      <xdr:nvSpPr>
        <xdr:cNvPr id="211" name="楕円 210"/>
        <xdr:cNvSpPr/>
      </xdr:nvSpPr>
      <xdr:spPr>
        <a:xfrm>
          <a:off x="3048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212" name="テキスト ボックス 211"/>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3" name="楕円 212"/>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4" name="テキスト ボックス 213"/>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5" name="楕円 214"/>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6" name="テキスト ボックス 215"/>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その他については前年度比</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ポイント増、類似団体平均と比べて</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ポイント上回っている。これは、介護保険給付の増加に伴う介護保険特別会計への繰出金が増加したことによるものである。</a:t>
          </a:r>
        </a:p>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今後も介護予防事業の重点化による介護保険給付の適正化を進めることで、数値の改善を図る。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57</xdr:row>
      <xdr:rowOff>123190</xdr:rowOff>
    </xdr:to>
    <xdr:cxnSp macro="">
      <xdr:nvCxnSpPr>
        <xdr:cNvPr id="249" name="直線コネクタ 248"/>
        <xdr:cNvCxnSpPr/>
      </xdr:nvCxnSpPr>
      <xdr:spPr>
        <a:xfrm>
          <a:off x="15671800" y="9850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77470</xdr:rowOff>
    </xdr:to>
    <xdr:cxnSp macro="">
      <xdr:nvCxnSpPr>
        <xdr:cNvPr id="252" name="直線コネクタ 251"/>
        <xdr:cNvCxnSpPr/>
      </xdr:nvCxnSpPr>
      <xdr:spPr>
        <a:xfrm>
          <a:off x="14782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69850</xdr:rowOff>
    </xdr:to>
    <xdr:cxnSp macro="">
      <xdr:nvCxnSpPr>
        <xdr:cNvPr id="255" name="直線コネクタ 254"/>
        <xdr:cNvCxnSpPr/>
      </xdr:nvCxnSpPr>
      <xdr:spPr>
        <a:xfrm flipV="1">
          <a:off x="13893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69850</xdr:rowOff>
    </xdr:to>
    <xdr:cxnSp macro="">
      <xdr:nvCxnSpPr>
        <xdr:cNvPr id="258" name="直線コネクタ 257"/>
        <xdr:cNvCxnSpPr/>
      </xdr:nvCxnSpPr>
      <xdr:spPr>
        <a:xfrm>
          <a:off x="13004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8" name="楕円 267"/>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9"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70" name="楕円 269"/>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71" name="テキスト ボックス 270"/>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2" name="楕円 271"/>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3" name="テキスト ボックス 272"/>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5" name="テキスト ボックス 27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6" name="楕円 275"/>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77" name="テキスト ボックス 276"/>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補助費等は前年度比</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ポイントの減、類似団体平均と比べて</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ポイント下回った。これは、地域連携ＤＭＯの運営主体である一般社団法人に対する負担金の減によるものである。</a:t>
          </a:r>
        </a:p>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しかしながら病院事業に対する補助金・負担金が大きいため、今後も病院事業経営改革プランに基づく病院事業の経営改善に努めるほか、下水道事業の使用料収入の確保等により、補助費等の抑制を図る。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35560</xdr:rowOff>
    </xdr:from>
    <xdr:to>
      <xdr:col>82</xdr:col>
      <xdr:colOff>107950</xdr:colOff>
      <xdr:row>37</xdr:row>
      <xdr:rowOff>41275</xdr:rowOff>
    </xdr:to>
    <xdr:cxnSp macro="">
      <xdr:nvCxnSpPr>
        <xdr:cNvPr id="305" name="直線コネクタ 304"/>
        <xdr:cNvCxnSpPr/>
      </xdr:nvCxnSpPr>
      <xdr:spPr>
        <a:xfrm flipV="1">
          <a:off x="15671800" y="63792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12700</xdr:rowOff>
    </xdr:from>
    <xdr:to>
      <xdr:col>78</xdr:col>
      <xdr:colOff>69850</xdr:colOff>
      <xdr:row>37</xdr:row>
      <xdr:rowOff>41275</xdr:rowOff>
    </xdr:to>
    <xdr:cxnSp macro="">
      <xdr:nvCxnSpPr>
        <xdr:cNvPr id="308" name="直線コネクタ 307"/>
        <xdr:cNvCxnSpPr/>
      </xdr:nvCxnSpPr>
      <xdr:spPr>
        <a:xfrm>
          <a:off x="14782800" y="6356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12700</xdr:rowOff>
    </xdr:from>
    <xdr:to>
      <xdr:col>73</xdr:col>
      <xdr:colOff>180975</xdr:colOff>
      <xdr:row>37</xdr:row>
      <xdr:rowOff>29845</xdr:rowOff>
    </xdr:to>
    <xdr:cxnSp macro="">
      <xdr:nvCxnSpPr>
        <xdr:cNvPr id="311" name="直線コネクタ 310"/>
        <xdr:cNvCxnSpPr/>
      </xdr:nvCxnSpPr>
      <xdr:spPr>
        <a:xfrm flipV="1">
          <a:off x="13893800" y="63563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29845</xdr:rowOff>
    </xdr:from>
    <xdr:to>
      <xdr:col>69</xdr:col>
      <xdr:colOff>92075</xdr:colOff>
      <xdr:row>37</xdr:row>
      <xdr:rowOff>127000</xdr:rowOff>
    </xdr:to>
    <xdr:cxnSp macro="">
      <xdr:nvCxnSpPr>
        <xdr:cNvPr id="314" name="直線コネクタ 313"/>
        <xdr:cNvCxnSpPr/>
      </xdr:nvCxnSpPr>
      <xdr:spPr>
        <a:xfrm flipV="1">
          <a:off x="13004800" y="637349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156210</xdr:rowOff>
    </xdr:from>
    <xdr:to>
      <xdr:col>82</xdr:col>
      <xdr:colOff>158750</xdr:colOff>
      <xdr:row>37</xdr:row>
      <xdr:rowOff>86360</xdr:rowOff>
    </xdr:to>
    <xdr:sp macro="" textlink="">
      <xdr:nvSpPr>
        <xdr:cNvPr id="324" name="楕円 323"/>
        <xdr:cNvSpPr/>
      </xdr:nvSpPr>
      <xdr:spPr>
        <a:xfrm>
          <a:off x="164592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1287</xdr:rowOff>
    </xdr:from>
    <xdr:ext cx="762000" cy="259045"/>
    <xdr:sp macro="" textlink="">
      <xdr:nvSpPr>
        <xdr:cNvPr id="325" name="補助費等該当値テキスト"/>
        <xdr:cNvSpPr txBox="1"/>
      </xdr:nvSpPr>
      <xdr:spPr>
        <a:xfrm>
          <a:off x="16598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161925</xdr:rowOff>
    </xdr:from>
    <xdr:to>
      <xdr:col>78</xdr:col>
      <xdr:colOff>120650</xdr:colOff>
      <xdr:row>37</xdr:row>
      <xdr:rowOff>92075</xdr:rowOff>
    </xdr:to>
    <xdr:sp macro="" textlink="">
      <xdr:nvSpPr>
        <xdr:cNvPr id="326" name="楕円 325"/>
        <xdr:cNvSpPr/>
      </xdr:nvSpPr>
      <xdr:spPr>
        <a:xfrm>
          <a:off x="15621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102252</xdr:rowOff>
    </xdr:from>
    <xdr:ext cx="736600" cy="259045"/>
    <xdr:sp macro="" textlink="">
      <xdr:nvSpPr>
        <xdr:cNvPr id="327" name="テキスト ボックス 326"/>
        <xdr:cNvSpPr txBox="1"/>
      </xdr:nvSpPr>
      <xdr:spPr>
        <a:xfrm>
          <a:off x="15290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133350</xdr:rowOff>
    </xdr:from>
    <xdr:to>
      <xdr:col>74</xdr:col>
      <xdr:colOff>31750</xdr:colOff>
      <xdr:row>37</xdr:row>
      <xdr:rowOff>63500</xdr:rowOff>
    </xdr:to>
    <xdr:sp macro="" textlink="">
      <xdr:nvSpPr>
        <xdr:cNvPr id="328" name="楕円 327"/>
        <xdr:cNvSpPr/>
      </xdr:nvSpPr>
      <xdr:spPr>
        <a:xfrm>
          <a:off x="14732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73677</xdr:rowOff>
    </xdr:from>
    <xdr:ext cx="762000" cy="259045"/>
    <xdr:sp macro="" textlink="">
      <xdr:nvSpPr>
        <xdr:cNvPr id="329" name="テキスト ボックス 328"/>
        <xdr:cNvSpPr txBox="1"/>
      </xdr:nvSpPr>
      <xdr:spPr>
        <a:xfrm>
          <a:off x="14401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150495</xdr:rowOff>
    </xdr:from>
    <xdr:to>
      <xdr:col>69</xdr:col>
      <xdr:colOff>142875</xdr:colOff>
      <xdr:row>37</xdr:row>
      <xdr:rowOff>80645</xdr:rowOff>
    </xdr:to>
    <xdr:sp macro="" textlink="">
      <xdr:nvSpPr>
        <xdr:cNvPr id="330" name="楕円 329"/>
        <xdr:cNvSpPr/>
      </xdr:nvSpPr>
      <xdr:spPr>
        <a:xfrm>
          <a:off x="138430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31" name="テキスト ボックス 330"/>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32" name="楕円 331"/>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162577</xdr:rowOff>
    </xdr:from>
    <xdr:ext cx="762000" cy="259045"/>
    <xdr:sp macro="" textlink="">
      <xdr:nvSpPr>
        <xdr:cNvPr id="333" name="テキスト ボックス 332"/>
        <xdr:cNvSpPr txBox="1"/>
      </xdr:nvSpPr>
      <xdr:spPr>
        <a:xfrm>
          <a:off x="12623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公債費は類似団体平均と比べて</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ポイント下回っているが、前年度比</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ポイントの増となっている。これは、</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年度に借入れた公営住宅建設事業債等の新規発行地方債の償還開始による償還額の増によるものである。</a:t>
          </a:r>
        </a:p>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今後も普通建設事業を厳選し、数値の改善を図る。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28702</xdr:rowOff>
    </xdr:to>
    <xdr:cxnSp macro="">
      <xdr:nvCxnSpPr>
        <xdr:cNvPr id="363" name="直線コネクタ 362"/>
        <xdr:cNvCxnSpPr/>
      </xdr:nvCxnSpPr>
      <xdr:spPr>
        <a:xfrm>
          <a:off x="3987800" y="13225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42418</xdr:rowOff>
    </xdr:to>
    <xdr:cxnSp macro="">
      <xdr:nvCxnSpPr>
        <xdr:cNvPr id="366" name="直線コネクタ 365"/>
        <xdr:cNvCxnSpPr/>
      </xdr:nvCxnSpPr>
      <xdr:spPr>
        <a:xfrm flipV="1">
          <a:off x="3098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92711</xdr:rowOff>
    </xdr:to>
    <xdr:cxnSp macro="">
      <xdr:nvCxnSpPr>
        <xdr:cNvPr id="369" name="直線コネクタ 368"/>
        <xdr:cNvCxnSpPr/>
      </xdr:nvCxnSpPr>
      <xdr:spPr>
        <a:xfrm flipV="1">
          <a:off x="2209800" y="132440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133858</xdr:rowOff>
    </xdr:to>
    <xdr:cxnSp macro="">
      <xdr:nvCxnSpPr>
        <xdr:cNvPr id="372" name="直線コネクタ 371"/>
        <xdr:cNvCxnSpPr/>
      </xdr:nvCxnSpPr>
      <xdr:spPr>
        <a:xfrm flipV="1">
          <a:off x="1320800" y="132943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2" name="楕円 381"/>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83"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4" name="楕円 38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5" name="テキスト ボックス 38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6" name="楕円 385"/>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7" name="テキスト ボックス 386"/>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8" name="楕円 387"/>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9" name="テキスト ボックス 38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0" name="楕円 389"/>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91" name="テキスト ボックス 390"/>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公債費以外については前年度比</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ポイントの減、類似団体平均と比べて</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ポイント下回っている。これは人件費の比率が減少したことによるものである。</a:t>
          </a:r>
        </a:p>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今後も職員定員適正化計画に基づく職員の適正配置や公共施設総合管理計画に基づく施設の適正管理等により人件費や物件費などの抑制を図る。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117856</xdr:rowOff>
    </xdr:from>
    <xdr:to>
      <xdr:col>82</xdr:col>
      <xdr:colOff>107950</xdr:colOff>
      <xdr:row>74</xdr:row>
      <xdr:rowOff>131572</xdr:rowOff>
    </xdr:to>
    <xdr:cxnSp macro="">
      <xdr:nvCxnSpPr>
        <xdr:cNvPr id="422" name="直線コネクタ 421"/>
        <xdr:cNvCxnSpPr/>
      </xdr:nvCxnSpPr>
      <xdr:spPr>
        <a:xfrm flipV="1">
          <a:off x="15671800" y="128051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58420</xdr:rowOff>
    </xdr:from>
    <xdr:to>
      <xdr:col>78</xdr:col>
      <xdr:colOff>69850</xdr:colOff>
      <xdr:row>74</xdr:row>
      <xdr:rowOff>131572</xdr:rowOff>
    </xdr:to>
    <xdr:cxnSp macro="">
      <xdr:nvCxnSpPr>
        <xdr:cNvPr id="425" name="直線コネクタ 424"/>
        <xdr:cNvCxnSpPr/>
      </xdr:nvCxnSpPr>
      <xdr:spPr>
        <a:xfrm>
          <a:off x="14782800" y="127457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21844</xdr:rowOff>
    </xdr:from>
    <xdr:to>
      <xdr:col>73</xdr:col>
      <xdr:colOff>180975</xdr:colOff>
      <xdr:row>74</xdr:row>
      <xdr:rowOff>58420</xdr:rowOff>
    </xdr:to>
    <xdr:cxnSp macro="">
      <xdr:nvCxnSpPr>
        <xdr:cNvPr id="428" name="直線コネクタ 427"/>
        <xdr:cNvCxnSpPr/>
      </xdr:nvCxnSpPr>
      <xdr:spPr>
        <a:xfrm>
          <a:off x="13893800" y="127091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21844</xdr:rowOff>
    </xdr:to>
    <xdr:cxnSp macro="">
      <xdr:nvCxnSpPr>
        <xdr:cNvPr id="431" name="直線コネクタ 430"/>
        <xdr:cNvCxnSpPr/>
      </xdr:nvCxnSpPr>
      <xdr:spPr>
        <a:xfrm>
          <a:off x="13004800" y="126771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89425</xdr:rowOff>
    </xdr:from>
    <xdr:ext cx="762000" cy="259045"/>
    <xdr:sp macro="" textlink="">
      <xdr:nvSpPr>
        <xdr:cNvPr id="433" name="テキスト ボックス 432"/>
        <xdr:cNvSpPr txBox="1"/>
      </xdr:nvSpPr>
      <xdr:spPr>
        <a:xfrm>
          <a:off x="13512800" y="1277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67056</xdr:rowOff>
    </xdr:from>
    <xdr:to>
      <xdr:col>82</xdr:col>
      <xdr:colOff>158750</xdr:colOff>
      <xdr:row>74</xdr:row>
      <xdr:rowOff>168656</xdr:rowOff>
    </xdr:to>
    <xdr:sp macro="" textlink="">
      <xdr:nvSpPr>
        <xdr:cNvPr id="441" name="楕円 440"/>
        <xdr:cNvSpPr/>
      </xdr:nvSpPr>
      <xdr:spPr>
        <a:xfrm>
          <a:off x="164592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83583</xdr:rowOff>
    </xdr:from>
    <xdr:ext cx="762000" cy="259045"/>
    <xdr:sp macro="" textlink="">
      <xdr:nvSpPr>
        <xdr:cNvPr id="442" name="公債費以外該当値テキスト"/>
        <xdr:cNvSpPr txBox="1"/>
      </xdr:nvSpPr>
      <xdr:spPr>
        <a:xfrm>
          <a:off x="16598900" y="125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80772</xdr:rowOff>
    </xdr:from>
    <xdr:to>
      <xdr:col>78</xdr:col>
      <xdr:colOff>120650</xdr:colOff>
      <xdr:row>75</xdr:row>
      <xdr:rowOff>10922</xdr:rowOff>
    </xdr:to>
    <xdr:sp macro="" textlink="">
      <xdr:nvSpPr>
        <xdr:cNvPr id="443" name="楕円 442"/>
        <xdr:cNvSpPr/>
      </xdr:nvSpPr>
      <xdr:spPr>
        <a:xfrm>
          <a:off x="15621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167149</xdr:rowOff>
    </xdr:from>
    <xdr:ext cx="736600" cy="259045"/>
    <xdr:sp macro="" textlink="">
      <xdr:nvSpPr>
        <xdr:cNvPr id="444" name="テキスト ボックス 443"/>
        <xdr:cNvSpPr txBox="1"/>
      </xdr:nvSpPr>
      <xdr:spPr>
        <a:xfrm>
          <a:off x="15290800" y="1285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xdr:rowOff>
    </xdr:from>
    <xdr:to>
      <xdr:col>74</xdr:col>
      <xdr:colOff>31750</xdr:colOff>
      <xdr:row>74</xdr:row>
      <xdr:rowOff>109220</xdr:rowOff>
    </xdr:to>
    <xdr:sp macro="" textlink="">
      <xdr:nvSpPr>
        <xdr:cNvPr id="445" name="楕円 444"/>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93997</xdr:rowOff>
    </xdr:from>
    <xdr:ext cx="762000" cy="259045"/>
    <xdr:sp macro="" textlink="">
      <xdr:nvSpPr>
        <xdr:cNvPr id="446" name="テキスト ボックス 445"/>
        <xdr:cNvSpPr txBox="1"/>
      </xdr:nvSpPr>
      <xdr:spPr>
        <a:xfrm>
          <a:off x="14401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142494</xdr:rowOff>
    </xdr:from>
    <xdr:to>
      <xdr:col>69</xdr:col>
      <xdr:colOff>142875</xdr:colOff>
      <xdr:row>74</xdr:row>
      <xdr:rowOff>72644</xdr:rowOff>
    </xdr:to>
    <xdr:sp macro="" textlink="">
      <xdr:nvSpPr>
        <xdr:cNvPr id="447" name="楕円 446"/>
        <xdr:cNvSpPr/>
      </xdr:nvSpPr>
      <xdr:spPr>
        <a:xfrm>
          <a:off x="13843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82821</xdr:rowOff>
    </xdr:from>
    <xdr:ext cx="762000" cy="259045"/>
    <xdr:sp macro="" textlink="">
      <xdr:nvSpPr>
        <xdr:cNvPr id="448" name="テキスト ボックス 447"/>
        <xdr:cNvSpPr txBox="1"/>
      </xdr:nvSpPr>
      <xdr:spPr>
        <a:xfrm>
          <a:off x="13512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49" name="楕円 448"/>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25417</xdr:rowOff>
    </xdr:from>
    <xdr:ext cx="762000" cy="259045"/>
    <xdr:sp macro="" textlink="">
      <xdr:nvSpPr>
        <xdr:cNvPr id="450" name="テキスト ボックス 449"/>
        <xdr:cNvSpPr txBox="1"/>
      </xdr:nvSpPr>
      <xdr:spPr>
        <a:xfrm>
          <a:off x="12623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124181</xdr:rowOff>
    </xdr:from>
    <xdr:to>
      <xdr:col>29</xdr:col>
      <xdr:colOff>127000</xdr:colOff>
      <xdr:row>15</xdr:row>
      <xdr:rowOff>159271</xdr:rowOff>
    </xdr:to>
    <xdr:cxnSp macro="">
      <xdr:nvCxnSpPr>
        <xdr:cNvPr id="50" name="直線コネクタ 49"/>
        <xdr:cNvCxnSpPr/>
      </xdr:nvCxnSpPr>
      <xdr:spPr bwMode="auto">
        <a:xfrm flipV="1">
          <a:off x="5003800" y="2743556"/>
          <a:ext cx="647700" cy="3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159271</xdr:rowOff>
    </xdr:from>
    <xdr:to>
      <xdr:col>26</xdr:col>
      <xdr:colOff>50800</xdr:colOff>
      <xdr:row>16</xdr:row>
      <xdr:rowOff>14872</xdr:rowOff>
    </xdr:to>
    <xdr:cxnSp macro="">
      <xdr:nvCxnSpPr>
        <xdr:cNvPr id="53" name="直線コネクタ 52"/>
        <xdr:cNvCxnSpPr/>
      </xdr:nvCxnSpPr>
      <xdr:spPr bwMode="auto">
        <a:xfrm flipV="1">
          <a:off x="4305300" y="2778646"/>
          <a:ext cx="698500" cy="2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14872</xdr:rowOff>
    </xdr:from>
    <xdr:to>
      <xdr:col>22</xdr:col>
      <xdr:colOff>114300</xdr:colOff>
      <xdr:row>16</xdr:row>
      <xdr:rowOff>47352</xdr:rowOff>
    </xdr:to>
    <xdr:cxnSp macro="">
      <xdr:nvCxnSpPr>
        <xdr:cNvPr id="56" name="直線コネクタ 55"/>
        <xdr:cNvCxnSpPr/>
      </xdr:nvCxnSpPr>
      <xdr:spPr bwMode="auto">
        <a:xfrm flipV="1">
          <a:off x="3606800" y="2805697"/>
          <a:ext cx="698500" cy="32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47352</xdr:rowOff>
    </xdr:from>
    <xdr:to>
      <xdr:col>18</xdr:col>
      <xdr:colOff>177800</xdr:colOff>
      <xdr:row>16</xdr:row>
      <xdr:rowOff>85261</xdr:rowOff>
    </xdr:to>
    <xdr:cxnSp macro="">
      <xdr:nvCxnSpPr>
        <xdr:cNvPr id="59" name="直線コネクタ 58"/>
        <xdr:cNvCxnSpPr/>
      </xdr:nvCxnSpPr>
      <xdr:spPr bwMode="auto">
        <a:xfrm flipV="1">
          <a:off x="2908300" y="2838177"/>
          <a:ext cx="698500" cy="3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73381</xdr:rowOff>
    </xdr:from>
    <xdr:to>
      <xdr:col>29</xdr:col>
      <xdr:colOff>177800</xdr:colOff>
      <xdr:row>16</xdr:row>
      <xdr:rowOff>3531</xdr:rowOff>
    </xdr:to>
    <xdr:sp macro="" textlink="">
      <xdr:nvSpPr>
        <xdr:cNvPr id="69" name="楕円 68"/>
        <xdr:cNvSpPr/>
      </xdr:nvSpPr>
      <xdr:spPr bwMode="auto">
        <a:xfrm>
          <a:off x="5600700" y="269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89908</xdr:rowOff>
    </xdr:from>
    <xdr:ext cx="762000" cy="259045"/>
    <xdr:sp macro="" textlink="">
      <xdr:nvSpPr>
        <xdr:cNvPr id="70" name="人口1人当たり決算額の推移該当値テキスト130"/>
        <xdr:cNvSpPr txBox="1"/>
      </xdr:nvSpPr>
      <xdr:spPr>
        <a:xfrm>
          <a:off x="5740400" y="253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108471</xdr:rowOff>
    </xdr:from>
    <xdr:to>
      <xdr:col>26</xdr:col>
      <xdr:colOff>101600</xdr:colOff>
      <xdr:row>16</xdr:row>
      <xdr:rowOff>38621</xdr:rowOff>
    </xdr:to>
    <xdr:sp macro="" textlink="">
      <xdr:nvSpPr>
        <xdr:cNvPr id="71" name="楕円 70"/>
        <xdr:cNvSpPr/>
      </xdr:nvSpPr>
      <xdr:spPr bwMode="auto">
        <a:xfrm>
          <a:off x="4953000" y="2727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48798</xdr:rowOff>
    </xdr:from>
    <xdr:ext cx="736600" cy="259045"/>
    <xdr:sp macro="" textlink="">
      <xdr:nvSpPr>
        <xdr:cNvPr id="72" name="テキスト ボックス 71"/>
        <xdr:cNvSpPr txBox="1"/>
      </xdr:nvSpPr>
      <xdr:spPr>
        <a:xfrm>
          <a:off x="4622800" y="249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135522</xdr:rowOff>
    </xdr:from>
    <xdr:to>
      <xdr:col>22</xdr:col>
      <xdr:colOff>165100</xdr:colOff>
      <xdr:row>16</xdr:row>
      <xdr:rowOff>65672</xdr:rowOff>
    </xdr:to>
    <xdr:sp macro="" textlink="">
      <xdr:nvSpPr>
        <xdr:cNvPr id="73" name="楕円 72"/>
        <xdr:cNvSpPr/>
      </xdr:nvSpPr>
      <xdr:spPr bwMode="auto">
        <a:xfrm>
          <a:off x="4254500" y="2754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75849</xdr:rowOff>
    </xdr:from>
    <xdr:ext cx="762000" cy="259045"/>
    <xdr:sp macro="" textlink="">
      <xdr:nvSpPr>
        <xdr:cNvPr id="74" name="テキスト ボックス 73"/>
        <xdr:cNvSpPr txBox="1"/>
      </xdr:nvSpPr>
      <xdr:spPr>
        <a:xfrm>
          <a:off x="3924300" y="252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168002</xdr:rowOff>
    </xdr:from>
    <xdr:to>
      <xdr:col>19</xdr:col>
      <xdr:colOff>38100</xdr:colOff>
      <xdr:row>16</xdr:row>
      <xdr:rowOff>98152</xdr:rowOff>
    </xdr:to>
    <xdr:sp macro="" textlink="">
      <xdr:nvSpPr>
        <xdr:cNvPr id="75" name="楕円 74"/>
        <xdr:cNvSpPr/>
      </xdr:nvSpPr>
      <xdr:spPr bwMode="auto">
        <a:xfrm>
          <a:off x="3556000" y="2787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108329</xdr:rowOff>
    </xdr:from>
    <xdr:ext cx="762000" cy="259045"/>
    <xdr:sp macro="" textlink="">
      <xdr:nvSpPr>
        <xdr:cNvPr id="76" name="テキスト ボックス 75"/>
        <xdr:cNvSpPr txBox="1"/>
      </xdr:nvSpPr>
      <xdr:spPr>
        <a:xfrm>
          <a:off x="3225800" y="255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34461</xdr:rowOff>
    </xdr:from>
    <xdr:to>
      <xdr:col>15</xdr:col>
      <xdr:colOff>101600</xdr:colOff>
      <xdr:row>16</xdr:row>
      <xdr:rowOff>136061</xdr:rowOff>
    </xdr:to>
    <xdr:sp macro="" textlink="">
      <xdr:nvSpPr>
        <xdr:cNvPr id="77" name="楕円 76"/>
        <xdr:cNvSpPr/>
      </xdr:nvSpPr>
      <xdr:spPr bwMode="auto">
        <a:xfrm>
          <a:off x="2857500" y="282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146238</xdr:rowOff>
    </xdr:from>
    <xdr:ext cx="762000" cy="259045"/>
    <xdr:sp macro="" textlink="">
      <xdr:nvSpPr>
        <xdr:cNvPr id="78" name="テキスト ボックス 77"/>
        <xdr:cNvSpPr txBox="1"/>
      </xdr:nvSpPr>
      <xdr:spPr>
        <a:xfrm>
          <a:off x="2527300" y="25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298124</xdr:rowOff>
    </xdr:from>
    <xdr:to>
      <xdr:col>29</xdr:col>
      <xdr:colOff>127000</xdr:colOff>
      <xdr:row>35</xdr:row>
      <xdr:rowOff>3132</xdr:rowOff>
    </xdr:to>
    <xdr:cxnSp macro="">
      <xdr:nvCxnSpPr>
        <xdr:cNvPr id="113" name="直線コネクタ 112"/>
        <xdr:cNvCxnSpPr/>
      </xdr:nvCxnSpPr>
      <xdr:spPr bwMode="auto">
        <a:xfrm>
          <a:off x="5003800" y="6565574"/>
          <a:ext cx="647700" cy="4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222522</xdr:rowOff>
    </xdr:from>
    <xdr:to>
      <xdr:col>26</xdr:col>
      <xdr:colOff>50800</xdr:colOff>
      <xdr:row>34</xdr:row>
      <xdr:rowOff>298124</xdr:rowOff>
    </xdr:to>
    <xdr:cxnSp macro="">
      <xdr:nvCxnSpPr>
        <xdr:cNvPr id="116" name="直線コネクタ 115"/>
        <xdr:cNvCxnSpPr/>
      </xdr:nvCxnSpPr>
      <xdr:spPr bwMode="auto">
        <a:xfrm>
          <a:off x="4305300" y="6489972"/>
          <a:ext cx="698500" cy="75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222522</xdr:rowOff>
    </xdr:from>
    <xdr:to>
      <xdr:col>22</xdr:col>
      <xdr:colOff>114300</xdr:colOff>
      <xdr:row>34</xdr:row>
      <xdr:rowOff>231176</xdr:rowOff>
    </xdr:to>
    <xdr:cxnSp macro="">
      <xdr:nvCxnSpPr>
        <xdr:cNvPr id="119" name="直線コネクタ 118"/>
        <xdr:cNvCxnSpPr/>
      </xdr:nvCxnSpPr>
      <xdr:spPr bwMode="auto">
        <a:xfrm flipV="1">
          <a:off x="3606800" y="6489972"/>
          <a:ext cx="698500" cy="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65931</xdr:rowOff>
    </xdr:from>
    <xdr:to>
      <xdr:col>18</xdr:col>
      <xdr:colOff>177800</xdr:colOff>
      <xdr:row>34</xdr:row>
      <xdr:rowOff>231176</xdr:rowOff>
    </xdr:to>
    <xdr:cxnSp macro="">
      <xdr:nvCxnSpPr>
        <xdr:cNvPr id="122" name="直線コネクタ 121"/>
        <xdr:cNvCxnSpPr/>
      </xdr:nvCxnSpPr>
      <xdr:spPr bwMode="auto">
        <a:xfrm>
          <a:off x="2908300" y="6333381"/>
          <a:ext cx="698500" cy="165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295232</xdr:rowOff>
    </xdr:from>
    <xdr:to>
      <xdr:col>29</xdr:col>
      <xdr:colOff>177800</xdr:colOff>
      <xdr:row>35</xdr:row>
      <xdr:rowOff>53932</xdr:rowOff>
    </xdr:to>
    <xdr:sp macro="" textlink="">
      <xdr:nvSpPr>
        <xdr:cNvPr id="132" name="楕円 131"/>
        <xdr:cNvSpPr/>
      </xdr:nvSpPr>
      <xdr:spPr bwMode="auto">
        <a:xfrm>
          <a:off x="5600700" y="656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140309</xdr:rowOff>
    </xdr:from>
    <xdr:ext cx="762000" cy="259045"/>
    <xdr:sp macro="" textlink="">
      <xdr:nvSpPr>
        <xdr:cNvPr id="133" name="人口1人当たり決算額の推移該当値テキスト445"/>
        <xdr:cNvSpPr txBox="1"/>
      </xdr:nvSpPr>
      <xdr:spPr>
        <a:xfrm>
          <a:off x="5740400" y="640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247324</xdr:rowOff>
    </xdr:from>
    <xdr:to>
      <xdr:col>26</xdr:col>
      <xdr:colOff>101600</xdr:colOff>
      <xdr:row>35</xdr:row>
      <xdr:rowOff>6024</xdr:rowOff>
    </xdr:to>
    <xdr:sp macro="" textlink="">
      <xdr:nvSpPr>
        <xdr:cNvPr id="134" name="楕円 133"/>
        <xdr:cNvSpPr/>
      </xdr:nvSpPr>
      <xdr:spPr bwMode="auto">
        <a:xfrm>
          <a:off x="4953000" y="651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16200</xdr:rowOff>
    </xdr:from>
    <xdr:ext cx="736600" cy="259045"/>
    <xdr:sp macro="" textlink="">
      <xdr:nvSpPr>
        <xdr:cNvPr id="135" name="テキスト ボックス 134"/>
        <xdr:cNvSpPr txBox="1"/>
      </xdr:nvSpPr>
      <xdr:spPr>
        <a:xfrm>
          <a:off x="4622800" y="628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171722</xdr:rowOff>
    </xdr:from>
    <xdr:to>
      <xdr:col>22</xdr:col>
      <xdr:colOff>165100</xdr:colOff>
      <xdr:row>34</xdr:row>
      <xdr:rowOff>273322</xdr:rowOff>
    </xdr:to>
    <xdr:sp macro="" textlink="">
      <xdr:nvSpPr>
        <xdr:cNvPr id="136" name="楕円 135"/>
        <xdr:cNvSpPr/>
      </xdr:nvSpPr>
      <xdr:spPr bwMode="auto">
        <a:xfrm>
          <a:off x="4254500" y="643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283499</xdr:rowOff>
    </xdr:from>
    <xdr:ext cx="762000" cy="259045"/>
    <xdr:sp macro="" textlink="">
      <xdr:nvSpPr>
        <xdr:cNvPr id="137" name="テキスト ボックス 136"/>
        <xdr:cNvSpPr txBox="1"/>
      </xdr:nvSpPr>
      <xdr:spPr>
        <a:xfrm>
          <a:off x="3924300" y="620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180376</xdr:rowOff>
    </xdr:from>
    <xdr:to>
      <xdr:col>19</xdr:col>
      <xdr:colOff>38100</xdr:colOff>
      <xdr:row>34</xdr:row>
      <xdr:rowOff>281977</xdr:rowOff>
    </xdr:to>
    <xdr:sp macro="" textlink="">
      <xdr:nvSpPr>
        <xdr:cNvPr id="138" name="楕円 137"/>
        <xdr:cNvSpPr/>
      </xdr:nvSpPr>
      <xdr:spPr bwMode="auto">
        <a:xfrm>
          <a:off x="3556000" y="644782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292153</xdr:rowOff>
    </xdr:from>
    <xdr:ext cx="762000" cy="259045"/>
    <xdr:sp macro="" textlink="">
      <xdr:nvSpPr>
        <xdr:cNvPr id="139" name="テキスト ボックス 138"/>
        <xdr:cNvSpPr txBox="1"/>
      </xdr:nvSpPr>
      <xdr:spPr>
        <a:xfrm>
          <a:off x="3225800" y="621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15131</xdr:rowOff>
    </xdr:from>
    <xdr:to>
      <xdr:col>15</xdr:col>
      <xdr:colOff>101600</xdr:colOff>
      <xdr:row>34</xdr:row>
      <xdr:rowOff>116731</xdr:rowOff>
    </xdr:to>
    <xdr:sp macro="" textlink="">
      <xdr:nvSpPr>
        <xdr:cNvPr id="140" name="楕円 139"/>
        <xdr:cNvSpPr/>
      </xdr:nvSpPr>
      <xdr:spPr bwMode="auto">
        <a:xfrm>
          <a:off x="2857500" y="628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126908</xdr:rowOff>
    </xdr:from>
    <xdr:ext cx="762000" cy="259045"/>
    <xdr:sp macro="" textlink="">
      <xdr:nvSpPr>
        <xdr:cNvPr id="141" name="テキスト ボックス 140"/>
        <xdr:cNvSpPr txBox="1"/>
      </xdr:nvSpPr>
      <xdr:spPr>
        <a:xfrm>
          <a:off x="2527300" y="605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73,632
73,344
913.22
38,470,211
36,582,519
1,651,301
21,742,445
30,553,320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148272</xdr:rowOff>
    </xdr:from>
    <xdr:to>
      <xdr:col>24</xdr:col>
      <xdr:colOff>63500</xdr:colOff>
      <xdr:row>34</xdr:row>
      <xdr:rowOff>39665</xdr:rowOff>
    </xdr:to>
    <xdr:cxnSp macro="">
      <xdr:nvCxnSpPr>
        <xdr:cNvPr id="59" name="直線コネクタ 58"/>
        <xdr:cNvCxnSpPr/>
      </xdr:nvCxnSpPr>
      <xdr:spPr>
        <a:xfrm>
          <a:off x="3797300" y="5806122"/>
          <a:ext cx="8382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148272</xdr:rowOff>
    </xdr:from>
    <xdr:to>
      <xdr:col>19</xdr:col>
      <xdr:colOff>177800</xdr:colOff>
      <xdr:row>34</xdr:row>
      <xdr:rowOff>12781</xdr:rowOff>
    </xdr:to>
    <xdr:cxnSp macro="">
      <xdr:nvCxnSpPr>
        <xdr:cNvPr id="62" name="直線コネクタ 61"/>
        <xdr:cNvCxnSpPr/>
      </xdr:nvCxnSpPr>
      <xdr:spPr>
        <a:xfrm flipV="1">
          <a:off x="2908300" y="5806122"/>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12781</xdr:rowOff>
    </xdr:from>
    <xdr:to>
      <xdr:col>15</xdr:col>
      <xdr:colOff>50800</xdr:colOff>
      <xdr:row>34</xdr:row>
      <xdr:rowOff>48283</xdr:rowOff>
    </xdr:to>
    <xdr:cxnSp macro="">
      <xdr:nvCxnSpPr>
        <xdr:cNvPr id="65" name="直線コネクタ 64"/>
        <xdr:cNvCxnSpPr/>
      </xdr:nvCxnSpPr>
      <xdr:spPr>
        <a:xfrm flipV="1">
          <a:off x="2019300" y="5842081"/>
          <a:ext cx="8890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48283</xdr:rowOff>
    </xdr:from>
    <xdr:to>
      <xdr:col>10</xdr:col>
      <xdr:colOff>114300</xdr:colOff>
      <xdr:row>34</xdr:row>
      <xdr:rowOff>90940</xdr:rowOff>
    </xdr:to>
    <xdr:cxnSp macro="">
      <xdr:nvCxnSpPr>
        <xdr:cNvPr id="68" name="直線コネクタ 67"/>
        <xdr:cNvCxnSpPr/>
      </xdr:nvCxnSpPr>
      <xdr:spPr>
        <a:xfrm flipV="1">
          <a:off x="1130300" y="5877583"/>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121871</xdr:rowOff>
    </xdr:from>
    <xdr:ext cx="534377" cy="259045"/>
    <xdr:sp macro="" textlink="">
      <xdr:nvSpPr>
        <xdr:cNvPr id="70" name="テキスト ボックス 69"/>
        <xdr:cNvSpPr txBox="1"/>
      </xdr:nvSpPr>
      <xdr:spPr>
        <a:xfrm>
          <a:off x="1752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160315</xdr:rowOff>
    </xdr:from>
    <xdr:to>
      <xdr:col>24</xdr:col>
      <xdr:colOff>114300</xdr:colOff>
      <xdr:row>34</xdr:row>
      <xdr:rowOff>90465</xdr:rowOff>
    </xdr:to>
    <xdr:sp macro="" textlink="">
      <xdr:nvSpPr>
        <xdr:cNvPr id="78" name="楕円 77"/>
        <xdr:cNvSpPr/>
      </xdr:nvSpPr>
      <xdr:spPr>
        <a:xfrm>
          <a:off x="4584700" y="58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11742</xdr:rowOff>
    </xdr:from>
    <xdr:ext cx="534377" cy="259045"/>
    <xdr:sp macro="" textlink="">
      <xdr:nvSpPr>
        <xdr:cNvPr id="79" name="人件費該当値テキスト"/>
        <xdr:cNvSpPr txBox="1"/>
      </xdr:nvSpPr>
      <xdr:spPr>
        <a:xfrm>
          <a:off x="4686300" y="566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97472</xdr:rowOff>
    </xdr:from>
    <xdr:to>
      <xdr:col>20</xdr:col>
      <xdr:colOff>38100</xdr:colOff>
      <xdr:row>34</xdr:row>
      <xdr:rowOff>27622</xdr:rowOff>
    </xdr:to>
    <xdr:sp macro="" textlink="">
      <xdr:nvSpPr>
        <xdr:cNvPr id="80" name="楕円 79"/>
        <xdr:cNvSpPr/>
      </xdr:nvSpPr>
      <xdr:spPr>
        <a:xfrm>
          <a:off x="3746500" y="57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44149</xdr:rowOff>
    </xdr:from>
    <xdr:ext cx="534377" cy="259045"/>
    <xdr:sp macro="" textlink="">
      <xdr:nvSpPr>
        <xdr:cNvPr id="81" name="テキスト ボックス 80"/>
        <xdr:cNvSpPr txBox="1"/>
      </xdr:nvSpPr>
      <xdr:spPr>
        <a:xfrm>
          <a:off x="3530111" y="55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133431</xdr:rowOff>
    </xdr:from>
    <xdr:to>
      <xdr:col>15</xdr:col>
      <xdr:colOff>101600</xdr:colOff>
      <xdr:row>34</xdr:row>
      <xdr:rowOff>63581</xdr:rowOff>
    </xdr:to>
    <xdr:sp macro="" textlink="">
      <xdr:nvSpPr>
        <xdr:cNvPr id="82" name="楕円 81"/>
        <xdr:cNvSpPr/>
      </xdr:nvSpPr>
      <xdr:spPr>
        <a:xfrm>
          <a:off x="2857500" y="57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80108</xdr:rowOff>
    </xdr:from>
    <xdr:ext cx="534377" cy="259045"/>
    <xdr:sp macro="" textlink="">
      <xdr:nvSpPr>
        <xdr:cNvPr id="83" name="テキスト ボックス 82"/>
        <xdr:cNvSpPr txBox="1"/>
      </xdr:nvSpPr>
      <xdr:spPr>
        <a:xfrm>
          <a:off x="2641111" y="55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168933</xdr:rowOff>
    </xdr:from>
    <xdr:to>
      <xdr:col>10</xdr:col>
      <xdr:colOff>165100</xdr:colOff>
      <xdr:row>34</xdr:row>
      <xdr:rowOff>99083</xdr:rowOff>
    </xdr:to>
    <xdr:sp macro="" textlink="">
      <xdr:nvSpPr>
        <xdr:cNvPr id="84" name="楕円 83"/>
        <xdr:cNvSpPr/>
      </xdr:nvSpPr>
      <xdr:spPr>
        <a:xfrm>
          <a:off x="1968500" y="58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115610</xdr:rowOff>
    </xdr:from>
    <xdr:ext cx="534377" cy="259045"/>
    <xdr:sp macro="" textlink="">
      <xdr:nvSpPr>
        <xdr:cNvPr id="85" name="テキスト ボックス 84"/>
        <xdr:cNvSpPr txBox="1"/>
      </xdr:nvSpPr>
      <xdr:spPr>
        <a:xfrm>
          <a:off x="1752111" y="560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40140</xdr:rowOff>
    </xdr:from>
    <xdr:to>
      <xdr:col>6</xdr:col>
      <xdr:colOff>38100</xdr:colOff>
      <xdr:row>34</xdr:row>
      <xdr:rowOff>141740</xdr:rowOff>
    </xdr:to>
    <xdr:sp macro="" textlink="">
      <xdr:nvSpPr>
        <xdr:cNvPr id="86" name="楕円 85"/>
        <xdr:cNvSpPr/>
      </xdr:nvSpPr>
      <xdr:spPr>
        <a:xfrm>
          <a:off x="1079500" y="58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158267</xdr:rowOff>
    </xdr:from>
    <xdr:ext cx="534377" cy="259045"/>
    <xdr:sp macro="" textlink="">
      <xdr:nvSpPr>
        <xdr:cNvPr id="87" name="テキスト ボックス 86"/>
        <xdr:cNvSpPr txBox="1"/>
      </xdr:nvSpPr>
      <xdr:spPr>
        <a:xfrm>
          <a:off x="863111" y="564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133048</xdr:rowOff>
    </xdr:from>
    <xdr:to>
      <xdr:col>24</xdr:col>
      <xdr:colOff>63500</xdr:colOff>
      <xdr:row>57</xdr:row>
      <xdr:rowOff>140024</xdr:rowOff>
    </xdr:to>
    <xdr:cxnSp macro="">
      <xdr:nvCxnSpPr>
        <xdr:cNvPr id="116" name="直線コネクタ 115"/>
        <xdr:cNvCxnSpPr/>
      </xdr:nvCxnSpPr>
      <xdr:spPr>
        <a:xfrm flipV="1">
          <a:off x="3797300" y="9905698"/>
          <a:ext cx="8382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140024</xdr:rowOff>
    </xdr:from>
    <xdr:to>
      <xdr:col>19</xdr:col>
      <xdr:colOff>177800</xdr:colOff>
      <xdr:row>57</xdr:row>
      <xdr:rowOff>143194</xdr:rowOff>
    </xdr:to>
    <xdr:cxnSp macro="">
      <xdr:nvCxnSpPr>
        <xdr:cNvPr id="119" name="直線コネクタ 118"/>
        <xdr:cNvCxnSpPr/>
      </xdr:nvCxnSpPr>
      <xdr:spPr>
        <a:xfrm flipV="1">
          <a:off x="2908300" y="9912674"/>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143194</xdr:rowOff>
    </xdr:from>
    <xdr:to>
      <xdr:col>15</xdr:col>
      <xdr:colOff>50800</xdr:colOff>
      <xdr:row>57</xdr:row>
      <xdr:rowOff>156258</xdr:rowOff>
    </xdr:to>
    <xdr:cxnSp macro="">
      <xdr:nvCxnSpPr>
        <xdr:cNvPr id="122" name="直線コネクタ 121"/>
        <xdr:cNvCxnSpPr/>
      </xdr:nvCxnSpPr>
      <xdr:spPr>
        <a:xfrm flipV="1">
          <a:off x="2019300" y="991584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156258</xdr:rowOff>
    </xdr:from>
    <xdr:to>
      <xdr:col>10</xdr:col>
      <xdr:colOff>114300</xdr:colOff>
      <xdr:row>57</xdr:row>
      <xdr:rowOff>171086</xdr:rowOff>
    </xdr:to>
    <xdr:cxnSp macro="">
      <xdr:nvCxnSpPr>
        <xdr:cNvPr id="125" name="直線コネクタ 124"/>
        <xdr:cNvCxnSpPr/>
      </xdr:nvCxnSpPr>
      <xdr:spPr>
        <a:xfrm flipV="1">
          <a:off x="1130300" y="9928908"/>
          <a:ext cx="889000" cy="1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82248</xdr:rowOff>
    </xdr:from>
    <xdr:to>
      <xdr:col>24</xdr:col>
      <xdr:colOff>114300</xdr:colOff>
      <xdr:row>58</xdr:row>
      <xdr:rowOff>12398</xdr:rowOff>
    </xdr:to>
    <xdr:sp macro="" textlink="">
      <xdr:nvSpPr>
        <xdr:cNvPr id="135" name="楕円 134"/>
        <xdr:cNvSpPr/>
      </xdr:nvSpPr>
      <xdr:spPr>
        <a:xfrm>
          <a:off x="4584700" y="98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41625</xdr:rowOff>
    </xdr:from>
    <xdr:ext cx="534377" cy="259045"/>
    <xdr:sp macro="" textlink="">
      <xdr:nvSpPr>
        <xdr:cNvPr id="136" name="物件費該当値テキスト"/>
        <xdr:cNvSpPr txBox="1"/>
      </xdr:nvSpPr>
      <xdr:spPr>
        <a:xfrm>
          <a:off x="4686300" y="964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89224</xdr:rowOff>
    </xdr:from>
    <xdr:to>
      <xdr:col>20</xdr:col>
      <xdr:colOff>38100</xdr:colOff>
      <xdr:row>58</xdr:row>
      <xdr:rowOff>19374</xdr:rowOff>
    </xdr:to>
    <xdr:sp macro="" textlink="">
      <xdr:nvSpPr>
        <xdr:cNvPr id="137" name="楕円 136"/>
        <xdr:cNvSpPr/>
      </xdr:nvSpPr>
      <xdr:spPr>
        <a:xfrm>
          <a:off x="3746500" y="98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10501</xdr:rowOff>
    </xdr:from>
    <xdr:ext cx="534377" cy="259045"/>
    <xdr:sp macro="" textlink="">
      <xdr:nvSpPr>
        <xdr:cNvPr id="138" name="テキスト ボックス 137"/>
        <xdr:cNvSpPr txBox="1"/>
      </xdr:nvSpPr>
      <xdr:spPr>
        <a:xfrm>
          <a:off x="3530111" y="99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92394</xdr:rowOff>
    </xdr:from>
    <xdr:to>
      <xdr:col>15</xdr:col>
      <xdr:colOff>101600</xdr:colOff>
      <xdr:row>58</xdr:row>
      <xdr:rowOff>22544</xdr:rowOff>
    </xdr:to>
    <xdr:sp macro="" textlink="">
      <xdr:nvSpPr>
        <xdr:cNvPr id="139" name="楕円 138"/>
        <xdr:cNvSpPr/>
      </xdr:nvSpPr>
      <xdr:spPr>
        <a:xfrm>
          <a:off x="2857500" y="98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39071</xdr:rowOff>
    </xdr:from>
    <xdr:ext cx="534377" cy="259045"/>
    <xdr:sp macro="" textlink="">
      <xdr:nvSpPr>
        <xdr:cNvPr id="140" name="テキスト ボックス 139"/>
        <xdr:cNvSpPr txBox="1"/>
      </xdr:nvSpPr>
      <xdr:spPr>
        <a:xfrm>
          <a:off x="2641111" y="96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105458</xdr:rowOff>
    </xdr:from>
    <xdr:to>
      <xdr:col>10</xdr:col>
      <xdr:colOff>165100</xdr:colOff>
      <xdr:row>58</xdr:row>
      <xdr:rowOff>35608</xdr:rowOff>
    </xdr:to>
    <xdr:sp macro="" textlink="">
      <xdr:nvSpPr>
        <xdr:cNvPr id="141" name="楕円 140"/>
        <xdr:cNvSpPr/>
      </xdr:nvSpPr>
      <xdr:spPr>
        <a:xfrm>
          <a:off x="1968500" y="98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52135</xdr:rowOff>
    </xdr:from>
    <xdr:ext cx="534377" cy="259045"/>
    <xdr:sp macro="" textlink="">
      <xdr:nvSpPr>
        <xdr:cNvPr id="142" name="テキスト ボックス 141"/>
        <xdr:cNvSpPr txBox="1"/>
      </xdr:nvSpPr>
      <xdr:spPr>
        <a:xfrm>
          <a:off x="1752111" y="965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120286</xdr:rowOff>
    </xdr:from>
    <xdr:to>
      <xdr:col>6</xdr:col>
      <xdr:colOff>38100</xdr:colOff>
      <xdr:row>58</xdr:row>
      <xdr:rowOff>50436</xdr:rowOff>
    </xdr:to>
    <xdr:sp macro="" textlink="">
      <xdr:nvSpPr>
        <xdr:cNvPr id="143" name="楕円 142"/>
        <xdr:cNvSpPr/>
      </xdr:nvSpPr>
      <xdr:spPr>
        <a:xfrm>
          <a:off x="1079500" y="98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41563</xdr:rowOff>
    </xdr:from>
    <xdr:ext cx="534377" cy="259045"/>
    <xdr:sp macro="" textlink="">
      <xdr:nvSpPr>
        <xdr:cNvPr id="144" name="テキスト ボックス 143"/>
        <xdr:cNvSpPr txBox="1"/>
      </xdr:nvSpPr>
      <xdr:spPr>
        <a:xfrm>
          <a:off x="863111" y="998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56718</xdr:rowOff>
    </xdr:from>
    <xdr:to>
      <xdr:col>24</xdr:col>
      <xdr:colOff>63500</xdr:colOff>
      <xdr:row>74</xdr:row>
      <xdr:rowOff>99409</xdr:rowOff>
    </xdr:to>
    <xdr:cxnSp macro="">
      <xdr:nvCxnSpPr>
        <xdr:cNvPr id="169" name="直線コネクタ 168"/>
        <xdr:cNvCxnSpPr/>
      </xdr:nvCxnSpPr>
      <xdr:spPr>
        <a:xfrm flipV="1">
          <a:off x="3797300" y="12572568"/>
          <a:ext cx="838200" cy="2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99409</xdr:rowOff>
    </xdr:from>
    <xdr:to>
      <xdr:col>19</xdr:col>
      <xdr:colOff>177800</xdr:colOff>
      <xdr:row>75</xdr:row>
      <xdr:rowOff>10198</xdr:rowOff>
    </xdr:to>
    <xdr:cxnSp macro="">
      <xdr:nvCxnSpPr>
        <xdr:cNvPr id="172" name="直線コネクタ 171"/>
        <xdr:cNvCxnSpPr/>
      </xdr:nvCxnSpPr>
      <xdr:spPr>
        <a:xfrm flipV="1">
          <a:off x="2908300" y="12786709"/>
          <a:ext cx="889000" cy="8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64548</xdr:rowOff>
    </xdr:from>
    <xdr:to>
      <xdr:col>15</xdr:col>
      <xdr:colOff>50800</xdr:colOff>
      <xdr:row>75</xdr:row>
      <xdr:rowOff>10198</xdr:rowOff>
    </xdr:to>
    <xdr:cxnSp macro="">
      <xdr:nvCxnSpPr>
        <xdr:cNvPr id="175" name="直線コネクタ 174"/>
        <xdr:cNvCxnSpPr/>
      </xdr:nvCxnSpPr>
      <xdr:spPr>
        <a:xfrm>
          <a:off x="2019300" y="12408948"/>
          <a:ext cx="889000" cy="46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64548</xdr:rowOff>
    </xdr:from>
    <xdr:to>
      <xdr:col>10</xdr:col>
      <xdr:colOff>114300</xdr:colOff>
      <xdr:row>74</xdr:row>
      <xdr:rowOff>116154</xdr:rowOff>
    </xdr:to>
    <xdr:cxnSp macro="">
      <xdr:nvCxnSpPr>
        <xdr:cNvPr id="178" name="直線コネクタ 177"/>
        <xdr:cNvCxnSpPr/>
      </xdr:nvCxnSpPr>
      <xdr:spPr>
        <a:xfrm flipV="1">
          <a:off x="1130300" y="12408948"/>
          <a:ext cx="889000" cy="39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149737</xdr:rowOff>
    </xdr:from>
    <xdr:ext cx="469744" cy="259045"/>
    <xdr:sp macro="" textlink="">
      <xdr:nvSpPr>
        <xdr:cNvPr id="180" name="テキスト ボックス 179"/>
        <xdr:cNvSpPr txBox="1"/>
      </xdr:nvSpPr>
      <xdr:spPr>
        <a:xfrm>
          <a:off x="1784428"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160653</xdr:rowOff>
    </xdr:from>
    <xdr:ext cx="469744" cy="259045"/>
    <xdr:sp macro="" textlink="">
      <xdr:nvSpPr>
        <xdr:cNvPr id="182" name="テキスト ボックス 181"/>
        <xdr:cNvSpPr txBox="1"/>
      </xdr:nvSpPr>
      <xdr:spPr>
        <a:xfrm>
          <a:off x="895428"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5918</xdr:rowOff>
    </xdr:from>
    <xdr:to>
      <xdr:col>24</xdr:col>
      <xdr:colOff>114300</xdr:colOff>
      <xdr:row>73</xdr:row>
      <xdr:rowOff>107518</xdr:rowOff>
    </xdr:to>
    <xdr:sp macro="" textlink="">
      <xdr:nvSpPr>
        <xdr:cNvPr id="188" name="楕円 187"/>
        <xdr:cNvSpPr/>
      </xdr:nvSpPr>
      <xdr:spPr>
        <a:xfrm>
          <a:off x="4584700" y="125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28795</xdr:rowOff>
    </xdr:from>
    <xdr:ext cx="534377" cy="259045"/>
    <xdr:sp macro="" textlink="">
      <xdr:nvSpPr>
        <xdr:cNvPr id="189" name="維持補修費該当値テキスト"/>
        <xdr:cNvSpPr txBox="1"/>
      </xdr:nvSpPr>
      <xdr:spPr>
        <a:xfrm>
          <a:off x="4686300" y="123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48609</xdr:rowOff>
    </xdr:from>
    <xdr:to>
      <xdr:col>20</xdr:col>
      <xdr:colOff>38100</xdr:colOff>
      <xdr:row>74</xdr:row>
      <xdr:rowOff>150209</xdr:rowOff>
    </xdr:to>
    <xdr:sp macro="" textlink="">
      <xdr:nvSpPr>
        <xdr:cNvPr id="190" name="楕円 189"/>
        <xdr:cNvSpPr/>
      </xdr:nvSpPr>
      <xdr:spPr>
        <a:xfrm>
          <a:off x="3746500" y="1273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166736</xdr:rowOff>
    </xdr:from>
    <xdr:ext cx="534377" cy="259045"/>
    <xdr:sp macro="" textlink="">
      <xdr:nvSpPr>
        <xdr:cNvPr id="191" name="テキスト ボックス 190"/>
        <xdr:cNvSpPr txBox="1"/>
      </xdr:nvSpPr>
      <xdr:spPr>
        <a:xfrm>
          <a:off x="3530111" y="1251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130848</xdr:rowOff>
    </xdr:from>
    <xdr:to>
      <xdr:col>15</xdr:col>
      <xdr:colOff>101600</xdr:colOff>
      <xdr:row>75</xdr:row>
      <xdr:rowOff>60998</xdr:rowOff>
    </xdr:to>
    <xdr:sp macro="" textlink="">
      <xdr:nvSpPr>
        <xdr:cNvPr id="192" name="楕円 191"/>
        <xdr:cNvSpPr/>
      </xdr:nvSpPr>
      <xdr:spPr>
        <a:xfrm>
          <a:off x="2857500" y="128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77525</xdr:rowOff>
    </xdr:from>
    <xdr:ext cx="469744" cy="259045"/>
    <xdr:sp macro="" textlink="">
      <xdr:nvSpPr>
        <xdr:cNvPr id="193" name="テキスト ボックス 192"/>
        <xdr:cNvSpPr txBox="1"/>
      </xdr:nvSpPr>
      <xdr:spPr>
        <a:xfrm>
          <a:off x="2673428" y="1259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13748</xdr:rowOff>
    </xdr:from>
    <xdr:to>
      <xdr:col>10</xdr:col>
      <xdr:colOff>165100</xdr:colOff>
      <xdr:row>72</xdr:row>
      <xdr:rowOff>115348</xdr:rowOff>
    </xdr:to>
    <xdr:sp macro="" textlink="">
      <xdr:nvSpPr>
        <xdr:cNvPr id="194" name="楕円 193"/>
        <xdr:cNvSpPr/>
      </xdr:nvSpPr>
      <xdr:spPr>
        <a:xfrm>
          <a:off x="1968500" y="1235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131875</xdr:rowOff>
    </xdr:from>
    <xdr:ext cx="534377" cy="259045"/>
    <xdr:sp macro="" textlink="">
      <xdr:nvSpPr>
        <xdr:cNvPr id="195" name="テキスト ボックス 194"/>
        <xdr:cNvSpPr txBox="1"/>
      </xdr:nvSpPr>
      <xdr:spPr>
        <a:xfrm>
          <a:off x="1752111" y="121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65354</xdr:rowOff>
    </xdr:from>
    <xdr:to>
      <xdr:col>6</xdr:col>
      <xdr:colOff>38100</xdr:colOff>
      <xdr:row>74</xdr:row>
      <xdr:rowOff>166954</xdr:rowOff>
    </xdr:to>
    <xdr:sp macro="" textlink="">
      <xdr:nvSpPr>
        <xdr:cNvPr id="196" name="楕円 195"/>
        <xdr:cNvSpPr/>
      </xdr:nvSpPr>
      <xdr:spPr>
        <a:xfrm>
          <a:off x="1079500" y="127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12031</xdr:rowOff>
    </xdr:from>
    <xdr:ext cx="534377" cy="259045"/>
    <xdr:sp macro="" textlink="">
      <xdr:nvSpPr>
        <xdr:cNvPr id="197" name="テキスト ボックス 196"/>
        <xdr:cNvSpPr txBox="1"/>
      </xdr:nvSpPr>
      <xdr:spPr>
        <a:xfrm>
          <a:off x="863111" y="125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103860</xdr:rowOff>
    </xdr:from>
    <xdr:to>
      <xdr:col>24</xdr:col>
      <xdr:colOff>63500</xdr:colOff>
      <xdr:row>94</xdr:row>
      <xdr:rowOff>109359</xdr:rowOff>
    </xdr:to>
    <xdr:cxnSp macro="">
      <xdr:nvCxnSpPr>
        <xdr:cNvPr id="227" name="直線コネクタ 226"/>
        <xdr:cNvCxnSpPr/>
      </xdr:nvCxnSpPr>
      <xdr:spPr>
        <a:xfrm flipV="1">
          <a:off x="3797300" y="16220160"/>
          <a:ext cx="8382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109359</xdr:rowOff>
    </xdr:from>
    <xdr:to>
      <xdr:col>19</xdr:col>
      <xdr:colOff>177800</xdr:colOff>
      <xdr:row>95</xdr:row>
      <xdr:rowOff>25679</xdr:rowOff>
    </xdr:to>
    <xdr:cxnSp macro="">
      <xdr:nvCxnSpPr>
        <xdr:cNvPr id="230" name="直線コネクタ 229"/>
        <xdr:cNvCxnSpPr/>
      </xdr:nvCxnSpPr>
      <xdr:spPr>
        <a:xfrm flipV="1">
          <a:off x="2908300" y="16225659"/>
          <a:ext cx="889000" cy="8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25679</xdr:rowOff>
    </xdr:from>
    <xdr:to>
      <xdr:col>15</xdr:col>
      <xdr:colOff>50800</xdr:colOff>
      <xdr:row>95</xdr:row>
      <xdr:rowOff>86131</xdr:rowOff>
    </xdr:to>
    <xdr:cxnSp macro="">
      <xdr:nvCxnSpPr>
        <xdr:cNvPr id="233" name="直線コネクタ 232"/>
        <xdr:cNvCxnSpPr/>
      </xdr:nvCxnSpPr>
      <xdr:spPr>
        <a:xfrm flipV="1">
          <a:off x="2019300" y="16313429"/>
          <a:ext cx="889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86131</xdr:rowOff>
    </xdr:from>
    <xdr:to>
      <xdr:col>10</xdr:col>
      <xdr:colOff>114300</xdr:colOff>
      <xdr:row>95</xdr:row>
      <xdr:rowOff>146444</xdr:rowOff>
    </xdr:to>
    <xdr:cxnSp macro="">
      <xdr:nvCxnSpPr>
        <xdr:cNvPr id="236" name="直線コネクタ 235"/>
        <xdr:cNvCxnSpPr/>
      </xdr:nvCxnSpPr>
      <xdr:spPr>
        <a:xfrm flipV="1">
          <a:off x="1130300" y="16373881"/>
          <a:ext cx="8890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22979</xdr:rowOff>
    </xdr:from>
    <xdr:ext cx="534377" cy="259045"/>
    <xdr:sp macro="" textlink="">
      <xdr:nvSpPr>
        <xdr:cNvPr id="240" name="テキスト ボックス 239"/>
        <xdr:cNvSpPr txBox="1"/>
      </xdr:nvSpPr>
      <xdr:spPr>
        <a:xfrm>
          <a:off x="863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53060</xdr:rowOff>
    </xdr:from>
    <xdr:to>
      <xdr:col>24</xdr:col>
      <xdr:colOff>114300</xdr:colOff>
      <xdr:row>94</xdr:row>
      <xdr:rowOff>154660</xdr:rowOff>
    </xdr:to>
    <xdr:sp macro="" textlink="">
      <xdr:nvSpPr>
        <xdr:cNvPr id="246" name="楕円 245"/>
        <xdr:cNvSpPr/>
      </xdr:nvSpPr>
      <xdr:spPr>
        <a:xfrm>
          <a:off x="4584700" y="161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75937</xdr:rowOff>
    </xdr:from>
    <xdr:ext cx="534377" cy="259045"/>
    <xdr:sp macro="" textlink="">
      <xdr:nvSpPr>
        <xdr:cNvPr id="247" name="扶助費該当値テキスト"/>
        <xdr:cNvSpPr txBox="1"/>
      </xdr:nvSpPr>
      <xdr:spPr>
        <a:xfrm>
          <a:off x="4686300" y="160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58559</xdr:rowOff>
    </xdr:from>
    <xdr:to>
      <xdr:col>20</xdr:col>
      <xdr:colOff>38100</xdr:colOff>
      <xdr:row>94</xdr:row>
      <xdr:rowOff>160159</xdr:rowOff>
    </xdr:to>
    <xdr:sp macro="" textlink="">
      <xdr:nvSpPr>
        <xdr:cNvPr id="248" name="楕円 247"/>
        <xdr:cNvSpPr/>
      </xdr:nvSpPr>
      <xdr:spPr>
        <a:xfrm>
          <a:off x="3746500" y="161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5236</xdr:rowOff>
    </xdr:from>
    <xdr:ext cx="534377" cy="259045"/>
    <xdr:sp macro="" textlink="">
      <xdr:nvSpPr>
        <xdr:cNvPr id="249" name="テキスト ボックス 248"/>
        <xdr:cNvSpPr txBox="1"/>
      </xdr:nvSpPr>
      <xdr:spPr>
        <a:xfrm>
          <a:off x="3530111" y="159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146329</xdr:rowOff>
    </xdr:from>
    <xdr:to>
      <xdr:col>15</xdr:col>
      <xdr:colOff>101600</xdr:colOff>
      <xdr:row>95</xdr:row>
      <xdr:rowOff>76479</xdr:rowOff>
    </xdr:to>
    <xdr:sp macro="" textlink="">
      <xdr:nvSpPr>
        <xdr:cNvPr id="250" name="楕円 249"/>
        <xdr:cNvSpPr/>
      </xdr:nvSpPr>
      <xdr:spPr>
        <a:xfrm>
          <a:off x="2857500" y="16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93006</xdr:rowOff>
    </xdr:from>
    <xdr:ext cx="534377" cy="259045"/>
    <xdr:sp macro="" textlink="">
      <xdr:nvSpPr>
        <xdr:cNvPr id="251" name="テキスト ボックス 250"/>
        <xdr:cNvSpPr txBox="1"/>
      </xdr:nvSpPr>
      <xdr:spPr>
        <a:xfrm>
          <a:off x="2641111" y="1603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35331</xdr:rowOff>
    </xdr:from>
    <xdr:to>
      <xdr:col>10</xdr:col>
      <xdr:colOff>165100</xdr:colOff>
      <xdr:row>95</xdr:row>
      <xdr:rowOff>136931</xdr:rowOff>
    </xdr:to>
    <xdr:sp macro="" textlink="">
      <xdr:nvSpPr>
        <xdr:cNvPr id="252" name="楕円 251"/>
        <xdr:cNvSpPr/>
      </xdr:nvSpPr>
      <xdr:spPr>
        <a:xfrm>
          <a:off x="1968500" y="163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128058</xdr:rowOff>
    </xdr:from>
    <xdr:ext cx="534377" cy="259045"/>
    <xdr:sp macro="" textlink="">
      <xdr:nvSpPr>
        <xdr:cNvPr id="253" name="テキスト ボックス 252"/>
        <xdr:cNvSpPr txBox="1"/>
      </xdr:nvSpPr>
      <xdr:spPr>
        <a:xfrm>
          <a:off x="1752111" y="164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95644</xdr:rowOff>
    </xdr:from>
    <xdr:to>
      <xdr:col>6</xdr:col>
      <xdr:colOff>38100</xdr:colOff>
      <xdr:row>96</xdr:row>
      <xdr:rowOff>25794</xdr:rowOff>
    </xdr:to>
    <xdr:sp macro="" textlink="">
      <xdr:nvSpPr>
        <xdr:cNvPr id="254" name="楕円 253"/>
        <xdr:cNvSpPr/>
      </xdr:nvSpPr>
      <xdr:spPr>
        <a:xfrm>
          <a:off x="1079500" y="163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42321</xdr:rowOff>
    </xdr:from>
    <xdr:ext cx="534377" cy="259045"/>
    <xdr:sp macro="" textlink="">
      <xdr:nvSpPr>
        <xdr:cNvPr id="255" name="テキスト ボックス 254"/>
        <xdr:cNvSpPr txBox="1"/>
      </xdr:nvSpPr>
      <xdr:spPr>
        <a:xfrm>
          <a:off x="863111" y="161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69571</xdr:rowOff>
    </xdr:from>
    <xdr:to>
      <xdr:col>55</xdr:col>
      <xdr:colOff>0</xdr:colOff>
      <xdr:row>35</xdr:row>
      <xdr:rowOff>85979</xdr:rowOff>
    </xdr:to>
    <xdr:cxnSp macro="">
      <xdr:nvCxnSpPr>
        <xdr:cNvPr id="284" name="直線コネクタ 283"/>
        <xdr:cNvCxnSpPr/>
      </xdr:nvCxnSpPr>
      <xdr:spPr>
        <a:xfrm>
          <a:off x="9639300" y="6070321"/>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36525</xdr:rowOff>
    </xdr:from>
    <xdr:to>
      <xdr:col>50</xdr:col>
      <xdr:colOff>114300</xdr:colOff>
      <xdr:row>35</xdr:row>
      <xdr:rowOff>69571</xdr:rowOff>
    </xdr:to>
    <xdr:cxnSp macro="">
      <xdr:nvCxnSpPr>
        <xdr:cNvPr id="287" name="直線コネクタ 286"/>
        <xdr:cNvCxnSpPr/>
      </xdr:nvCxnSpPr>
      <xdr:spPr>
        <a:xfrm>
          <a:off x="8750300" y="6037275"/>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36525</xdr:rowOff>
    </xdr:from>
    <xdr:to>
      <xdr:col>45</xdr:col>
      <xdr:colOff>177800</xdr:colOff>
      <xdr:row>36</xdr:row>
      <xdr:rowOff>1537</xdr:rowOff>
    </xdr:to>
    <xdr:cxnSp macro="">
      <xdr:nvCxnSpPr>
        <xdr:cNvPr id="290" name="直線コネクタ 289"/>
        <xdr:cNvCxnSpPr/>
      </xdr:nvCxnSpPr>
      <xdr:spPr>
        <a:xfrm flipV="1">
          <a:off x="7861300" y="6037275"/>
          <a:ext cx="889000" cy="1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1537</xdr:rowOff>
    </xdr:from>
    <xdr:to>
      <xdr:col>41</xdr:col>
      <xdr:colOff>50800</xdr:colOff>
      <xdr:row>36</xdr:row>
      <xdr:rowOff>8293</xdr:rowOff>
    </xdr:to>
    <xdr:cxnSp macro="">
      <xdr:nvCxnSpPr>
        <xdr:cNvPr id="293" name="直線コネクタ 292"/>
        <xdr:cNvCxnSpPr/>
      </xdr:nvCxnSpPr>
      <xdr:spPr>
        <a:xfrm flipV="1">
          <a:off x="6972300" y="6173737"/>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35179</xdr:rowOff>
    </xdr:from>
    <xdr:to>
      <xdr:col>55</xdr:col>
      <xdr:colOff>50800</xdr:colOff>
      <xdr:row>35</xdr:row>
      <xdr:rowOff>136779</xdr:rowOff>
    </xdr:to>
    <xdr:sp macro="" textlink="">
      <xdr:nvSpPr>
        <xdr:cNvPr id="303" name="楕円 302"/>
        <xdr:cNvSpPr/>
      </xdr:nvSpPr>
      <xdr:spPr>
        <a:xfrm>
          <a:off x="10426700" y="60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58056</xdr:rowOff>
    </xdr:from>
    <xdr:ext cx="534377" cy="259045"/>
    <xdr:sp macro="" textlink="">
      <xdr:nvSpPr>
        <xdr:cNvPr id="304" name="補助費等該当値テキスト"/>
        <xdr:cNvSpPr txBox="1"/>
      </xdr:nvSpPr>
      <xdr:spPr>
        <a:xfrm>
          <a:off x="10528300" y="5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18771</xdr:rowOff>
    </xdr:from>
    <xdr:to>
      <xdr:col>50</xdr:col>
      <xdr:colOff>165100</xdr:colOff>
      <xdr:row>35</xdr:row>
      <xdr:rowOff>120371</xdr:rowOff>
    </xdr:to>
    <xdr:sp macro="" textlink="">
      <xdr:nvSpPr>
        <xdr:cNvPr id="305" name="楕円 304"/>
        <xdr:cNvSpPr/>
      </xdr:nvSpPr>
      <xdr:spPr>
        <a:xfrm>
          <a:off x="9588500" y="601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136898</xdr:rowOff>
    </xdr:from>
    <xdr:ext cx="534377" cy="259045"/>
    <xdr:sp macro="" textlink="">
      <xdr:nvSpPr>
        <xdr:cNvPr id="306" name="テキスト ボックス 305"/>
        <xdr:cNvSpPr txBox="1"/>
      </xdr:nvSpPr>
      <xdr:spPr>
        <a:xfrm>
          <a:off x="9372111" y="57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157175</xdr:rowOff>
    </xdr:from>
    <xdr:to>
      <xdr:col>46</xdr:col>
      <xdr:colOff>38100</xdr:colOff>
      <xdr:row>35</xdr:row>
      <xdr:rowOff>87325</xdr:rowOff>
    </xdr:to>
    <xdr:sp macro="" textlink="">
      <xdr:nvSpPr>
        <xdr:cNvPr id="307" name="楕円 306"/>
        <xdr:cNvSpPr/>
      </xdr:nvSpPr>
      <xdr:spPr>
        <a:xfrm>
          <a:off x="8699500" y="59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103852</xdr:rowOff>
    </xdr:from>
    <xdr:ext cx="534377" cy="259045"/>
    <xdr:sp macro="" textlink="">
      <xdr:nvSpPr>
        <xdr:cNvPr id="308" name="テキスト ボックス 307"/>
        <xdr:cNvSpPr txBox="1"/>
      </xdr:nvSpPr>
      <xdr:spPr>
        <a:xfrm>
          <a:off x="8483111" y="57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122187</xdr:rowOff>
    </xdr:from>
    <xdr:to>
      <xdr:col>41</xdr:col>
      <xdr:colOff>101600</xdr:colOff>
      <xdr:row>36</xdr:row>
      <xdr:rowOff>52337</xdr:rowOff>
    </xdr:to>
    <xdr:sp macro="" textlink="">
      <xdr:nvSpPr>
        <xdr:cNvPr id="309" name="楕円 308"/>
        <xdr:cNvSpPr/>
      </xdr:nvSpPr>
      <xdr:spPr>
        <a:xfrm>
          <a:off x="7810500" y="61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68864</xdr:rowOff>
    </xdr:from>
    <xdr:ext cx="534377" cy="259045"/>
    <xdr:sp macro="" textlink="">
      <xdr:nvSpPr>
        <xdr:cNvPr id="310" name="テキスト ボックス 309"/>
        <xdr:cNvSpPr txBox="1"/>
      </xdr:nvSpPr>
      <xdr:spPr>
        <a:xfrm>
          <a:off x="7594111" y="58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128943</xdr:rowOff>
    </xdr:from>
    <xdr:to>
      <xdr:col>36</xdr:col>
      <xdr:colOff>165100</xdr:colOff>
      <xdr:row>36</xdr:row>
      <xdr:rowOff>59093</xdr:rowOff>
    </xdr:to>
    <xdr:sp macro="" textlink="">
      <xdr:nvSpPr>
        <xdr:cNvPr id="311" name="楕円 310"/>
        <xdr:cNvSpPr/>
      </xdr:nvSpPr>
      <xdr:spPr>
        <a:xfrm>
          <a:off x="6921500" y="61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75620</xdr:rowOff>
    </xdr:from>
    <xdr:ext cx="534377" cy="259045"/>
    <xdr:sp macro="" textlink="">
      <xdr:nvSpPr>
        <xdr:cNvPr id="312" name="テキスト ボックス 311"/>
        <xdr:cNvSpPr txBox="1"/>
      </xdr:nvSpPr>
      <xdr:spPr>
        <a:xfrm>
          <a:off x="6705111" y="590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92738</xdr:rowOff>
    </xdr:from>
    <xdr:to>
      <xdr:col>55</xdr:col>
      <xdr:colOff>0</xdr:colOff>
      <xdr:row>58</xdr:row>
      <xdr:rowOff>121586</xdr:rowOff>
    </xdr:to>
    <xdr:cxnSp macro="">
      <xdr:nvCxnSpPr>
        <xdr:cNvPr id="341" name="直線コネクタ 340"/>
        <xdr:cNvCxnSpPr/>
      </xdr:nvCxnSpPr>
      <xdr:spPr>
        <a:xfrm flipV="1">
          <a:off x="9639300" y="10036838"/>
          <a:ext cx="8382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73507</xdr:rowOff>
    </xdr:from>
    <xdr:to>
      <xdr:col>50</xdr:col>
      <xdr:colOff>114300</xdr:colOff>
      <xdr:row>58</xdr:row>
      <xdr:rowOff>121586</xdr:rowOff>
    </xdr:to>
    <xdr:cxnSp macro="">
      <xdr:nvCxnSpPr>
        <xdr:cNvPr id="344" name="直線コネクタ 343"/>
        <xdr:cNvCxnSpPr/>
      </xdr:nvCxnSpPr>
      <xdr:spPr>
        <a:xfrm>
          <a:off x="8750300" y="10017607"/>
          <a:ext cx="889000" cy="4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73507</xdr:rowOff>
    </xdr:from>
    <xdr:to>
      <xdr:col>45</xdr:col>
      <xdr:colOff>177800</xdr:colOff>
      <xdr:row>58</xdr:row>
      <xdr:rowOff>104844</xdr:rowOff>
    </xdr:to>
    <xdr:cxnSp macro="">
      <xdr:nvCxnSpPr>
        <xdr:cNvPr id="347" name="直線コネクタ 346"/>
        <xdr:cNvCxnSpPr/>
      </xdr:nvCxnSpPr>
      <xdr:spPr>
        <a:xfrm flipV="1">
          <a:off x="7861300" y="10017607"/>
          <a:ext cx="889000" cy="3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75303</xdr:rowOff>
    </xdr:from>
    <xdr:to>
      <xdr:col>41</xdr:col>
      <xdr:colOff>50800</xdr:colOff>
      <xdr:row>58</xdr:row>
      <xdr:rowOff>104844</xdr:rowOff>
    </xdr:to>
    <xdr:cxnSp macro="">
      <xdr:nvCxnSpPr>
        <xdr:cNvPr id="350" name="直線コネクタ 349"/>
        <xdr:cNvCxnSpPr/>
      </xdr:nvCxnSpPr>
      <xdr:spPr>
        <a:xfrm>
          <a:off x="6972300" y="10019403"/>
          <a:ext cx="889000" cy="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135991</xdr:rowOff>
    </xdr:from>
    <xdr:ext cx="534377" cy="259045"/>
    <xdr:sp macro="" textlink="">
      <xdr:nvSpPr>
        <xdr:cNvPr id="354" name="テキスト ボックス 353"/>
        <xdr:cNvSpPr txBox="1"/>
      </xdr:nvSpPr>
      <xdr:spPr>
        <a:xfrm>
          <a:off x="6705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41938</xdr:rowOff>
    </xdr:from>
    <xdr:to>
      <xdr:col>55</xdr:col>
      <xdr:colOff>50800</xdr:colOff>
      <xdr:row>58</xdr:row>
      <xdr:rowOff>143538</xdr:rowOff>
    </xdr:to>
    <xdr:sp macro="" textlink="">
      <xdr:nvSpPr>
        <xdr:cNvPr id="360" name="楕円 359"/>
        <xdr:cNvSpPr/>
      </xdr:nvSpPr>
      <xdr:spPr>
        <a:xfrm>
          <a:off x="10426700" y="99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1315</xdr:rowOff>
    </xdr:from>
    <xdr:ext cx="534377" cy="259045"/>
    <xdr:sp macro="" textlink="">
      <xdr:nvSpPr>
        <xdr:cNvPr id="361" name="普通建設事業費該当値テキスト"/>
        <xdr:cNvSpPr txBox="1"/>
      </xdr:nvSpPr>
      <xdr:spPr>
        <a:xfrm>
          <a:off x="10528300" y="97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70786</xdr:rowOff>
    </xdr:from>
    <xdr:to>
      <xdr:col>50</xdr:col>
      <xdr:colOff>165100</xdr:colOff>
      <xdr:row>59</xdr:row>
      <xdr:rowOff>936</xdr:rowOff>
    </xdr:to>
    <xdr:sp macro="" textlink="">
      <xdr:nvSpPr>
        <xdr:cNvPr id="362" name="楕円 361"/>
        <xdr:cNvSpPr/>
      </xdr:nvSpPr>
      <xdr:spPr>
        <a:xfrm>
          <a:off x="9588500" y="1001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163513</xdr:rowOff>
    </xdr:from>
    <xdr:ext cx="534377" cy="259045"/>
    <xdr:sp macro="" textlink="">
      <xdr:nvSpPr>
        <xdr:cNvPr id="363" name="テキスト ボックス 362"/>
        <xdr:cNvSpPr txBox="1"/>
      </xdr:nvSpPr>
      <xdr:spPr>
        <a:xfrm>
          <a:off x="9372111" y="1010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22707</xdr:rowOff>
    </xdr:from>
    <xdr:to>
      <xdr:col>46</xdr:col>
      <xdr:colOff>38100</xdr:colOff>
      <xdr:row>58</xdr:row>
      <xdr:rowOff>124307</xdr:rowOff>
    </xdr:to>
    <xdr:sp macro="" textlink="">
      <xdr:nvSpPr>
        <xdr:cNvPr id="364" name="楕円 363"/>
        <xdr:cNvSpPr/>
      </xdr:nvSpPr>
      <xdr:spPr>
        <a:xfrm>
          <a:off x="8699500" y="99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140834</xdr:rowOff>
    </xdr:from>
    <xdr:ext cx="534377" cy="259045"/>
    <xdr:sp macro="" textlink="">
      <xdr:nvSpPr>
        <xdr:cNvPr id="365" name="テキスト ボックス 364"/>
        <xdr:cNvSpPr txBox="1"/>
      </xdr:nvSpPr>
      <xdr:spPr>
        <a:xfrm>
          <a:off x="8483111" y="97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54044</xdr:rowOff>
    </xdr:from>
    <xdr:to>
      <xdr:col>41</xdr:col>
      <xdr:colOff>101600</xdr:colOff>
      <xdr:row>58</xdr:row>
      <xdr:rowOff>155644</xdr:rowOff>
    </xdr:to>
    <xdr:sp macro="" textlink="">
      <xdr:nvSpPr>
        <xdr:cNvPr id="366" name="楕円 365"/>
        <xdr:cNvSpPr/>
      </xdr:nvSpPr>
      <xdr:spPr>
        <a:xfrm>
          <a:off x="7810500" y="99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146771</xdr:rowOff>
    </xdr:from>
    <xdr:ext cx="534377" cy="259045"/>
    <xdr:sp macro="" textlink="">
      <xdr:nvSpPr>
        <xdr:cNvPr id="367" name="テキスト ボックス 366"/>
        <xdr:cNvSpPr txBox="1"/>
      </xdr:nvSpPr>
      <xdr:spPr>
        <a:xfrm>
          <a:off x="7594111" y="100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24503</xdr:rowOff>
    </xdr:from>
    <xdr:to>
      <xdr:col>36</xdr:col>
      <xdr:colOff>165100</xdr:colOff>
      <xdr:row>58</xdr:row>
      <xdr:rowOff>126103</xdr:rowOff>
    </xdr:to>
    <xdr:sp macro="" textlink="">
      <xdr:nvSpPr>
        <xdr:cNvPr id="368" name="楕円 367"/>
        <xdr:cNvSpPr/>
      </xdr:nvSpPr>
      <xdr:spPr>
        <a:xfrm>
          <a:off x="6921500" y="99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142630</xdr:rowOff>
    </xdr:from>
    <xdr:ext cx="534377" cy="259045"/>
    <xdr:sp macro="" textlink="">
      <xdr:nvSpPr>
        <xdr:cNvPr id="369" name="テキスト ボックス 368"/>
        <xdr:cNvSpPr txBox="1"/>
      </xdr:nvSpPr>
      <xdr:spPr>
        <a:xfrm>
          <a:off x="6705111" y="974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114638</xdr:rowOff>
    </xdr:from>
    <xdr:to>
      <xdr:col>55</xdr:col>
      <xdr:colOff>0</xdr:colOff>
      <xdr:row>78</xdr:row>
      <xdr:rowOff>115748</xdr:rowOff>
    </xdr:to>
    <xdr:cxnSp macro="">
      <xdr:nvCxnSpPr>
        <xdr:cNvPr id="396" name="直線コネクタ 395"/>
        <xdr:cNvCxnSpPr/>
      </xdr:nvCxnSpPr>
      <xdr:spPr>
        <a:xfrm flipV="1">
          <a:off x="9639300" y="13487738"/>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98450</xdr:rowOff>
    </xdr:from>
    <xdr:to>
      <xdr:col>50</xdr:col>
      <xdr:colOff>114300</xdr:colOff>
      <xdr:row>78</xdr:row>
      <xdr:rowOff>115748</xdr:rowOff>
    </xdr:to>
    <xdr:cxnSp macro="">
      <xdr:nvCxnSpPr>
        <xdr:cNvPr id="399" name="直線コネクタ 398"/>
        <xdr:cNvCxnSpPr/>
      </xdr:nvCxnSpPr>
      <xdr:spPr>
        <a:xfrm>
          <a:off x="8750300" y="13471550"/>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81366</xdr:rowOff>
    </xdr:from>
    <xdr:to>
      <xdr:col>45</xdr:col>
      <xdr:colOff>177800</xdr:colOff>
      <xdr:row>78</xdr:row>
      <xdr:rowOff>98450</xdr:rowOff>
    </xdr:to>
    <xdr:cxnSp macro="">
      <xdr:nvCxnSpPr>
        <xdr:cNvPr id="402" name="直線コネクタ 401"/>
        <xdr:cNvCxnSpPr/>
      </xdr:nvCxnSpPr>
      <xdr:spPr>
        <a:xfrm>
          <a:off x="7861300" y="13454466"/>
          <a:ext cx="889000" cy="1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63838</xdr:rowOff>
    </xdr:from>
    <xdr:to>
      <xdr:col>55</xdr:col>
      <xdr:colOff>50800</xdr:colOff>
      <xdr:row>78</xdr:row>
      <xdr:rowOff>165438</xdr:rowOff>
    </xdr:to>
    <xdr:sp macro="" textlink="">
      <xdr:nvSpPr>
        <xdr:cNvPr id="412" name="楕円 411"/>
        <xdr:cNvSpPr/>
      </xdr:nvSpPr>
      <xdr:spPr>
        <a:xfrm>
          <a:off x="10426700" y="134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534377" cy="259045"/>
    <xdr:sp macro="" textlink="">
      <xdr:nvSpPr>
        <xdr:cNvPr id="413" name="普通建設事業費 （ うち新規整備　）該当値テキスト"/>
        <xdr:cNvSpPr txBox="1"/>
      </xdr:nvSpPr>
      <xdr:spPr>
        <a:xfrm>
          <a:off x="10528300" y="134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64948</xdr:rowOff>
    </xdr:from>
    <xdr:to>
      <xdr:col>50</xdr:col>
      <xdr:colOff>165100</xdr:colOff>
      <xdr:row>78</xdr:row>
      <xdr:rowOff>166548</xdr:rowOff>
    </xdr:to>
    <xdr:sp macro="" textlink="">
      <xdr:nvSpPr>
        <xdr:cNvPr id="414" name="楕円 413"/>
        <xdr:cNvSpPr/>
      </xdr:nvSpPr>
      <xdr:spPr>
        <a:xfrm>
          <a:off x="9588500" y="134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157675</xdr:rowOff>
    </xdr:from>
    <xdr:ext cx="534377" cy="259045"/>
    <xdr:sp macro="" textlink="">
      <xdr:nvSpPr>
        <xdr:cNvPr id="415" name="テキスト ボックス 414"/>
        <xdr:cNvSpPr txBox="1"/>
      </xdr:nvSpPr>
      <xdr:spPr>
        <a:xfrm>
          <a:off x="9372111" y="135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47650</xdr:rowOff>
    </xdr:from>
    <xdr:to>
      <xdr:col>46</xdr:col>
      <xdr:colOff>38100</xdr:colOff>
      <xdr:row>78</xdr:row>
      <xdr:rowOff>149250</xdr:rowOff>
    </xdr:to>
    <xdr:sp macro="" textlink="">
      <xdr:nvSpPr>
        <xdr:cNvPr id="416" name="楕円 415"/>
        <xdr:cNvSpPr/>
      </xdr:nvSpPr>
      <xdr:spPr>
        <a:xfrm>
          <a:off x="8699500" y="134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140377</xdr:rowOff>
    </xdr:from>
    <xdr:ext cx="534377" cy="259045"/>
    <xdr:sp macro="" textlink="">
      <xdr:nvSpPr>
        <xdr:cNvPr id="417" name="テキスト ボックス 416"/>
        <xdr:cNvSpPr txBox="1"/>
      </xdr:nvSpPr>
      <xdr:spPr>
        <a:xfrm>
          <a:off x="8483111" y="1351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30566</xdr:rowOff>
    </xdr:from>
    <xdr:to>
      <xdr:col>41</xdr:col>
      <xdr:colOff>101600</xdr:colOff>
      <xdr:row>78</xdr:row>
      <xdr:rowOff>132166</xdr:rowOff>
    </xdr:to>
    <xdr:sp macro="" textlink="">
      <xdr:nvSpPr>
        <xdr:cNvPr id="418" name="楕円 417"/>
        <xdr:cNvSpPr/>
      </xdr:nvSpPr>
      <xdr:spPr>
        <a:xfrm>
          <a:off x="7810500" y="1340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123293</xdr:rowOff>
    </xdr:from>
    <xdr:ext cx="534377" cy="259045"/>
    <xdr:sp macro="" textlink="">
      <xdr:nvSpPr>
        <xdr:cNvPr id="419" name="テキスト ボックス 418"/>
        <xdr:cNvSpPr txBox="1"/>
      </xdr:nvSpPr>
      <xdr:spPr>
        <a:xfrm>
          <a:off x="7594111" y="1349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44945</xdr:rowOff>
    </xdr:from>
    <xdr:to>
      <xdr:col>55</xdr:col>
      <xdr:colOff>0</xdr:colOff>
      <xdr:row>95</xdr:row>
      <xdr:rowOff>168294</xdr:rowOff>
    </xdr:to>
    <xdr:cxnSp macro="">
      <xdr:nvCxnSpPr>
        <xdr:cNvPr id="448" name="直線コネクタ 447"/>
        <xdr:cNvCxnSpPr/>
      </xdr:nvCxnSpPr>
      <xdr:spPr>
        <a:xfrm flipV="1">
          <a:off x="9639300" y="16161245"/>
          <a:ext cx="838200" cy="29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118574</xdr:rowOff>
    </xdr:from>
    <xdr:to>
      <xdr:col>50</xdr:col>
      <xdr:colOff>114300</xdr:colOff>
      <xdr:row>95</xdr:row>
      <xdr:rowOff>168294</xdr:rowOff>
    </xdr:to>
    <xdr:cxnSp macro="">
      <xdr:nvCxnSpPr>
        <xdr:cNvPr id="451" name="直線コネクタ 450"/>
        <xdr:cNvCxnSpPr/>
      </xdr:nvCxnSpPr>
      <xdr:spPr>
        <a:xfrm>
          <a:off x="8750300" y="16406324"/>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118574</xdr:rowOff>
    </xdr:from>
    <xdr:to>
      <xdr:col>45</xdr:col>
      <xdr:colOff>177800</xdr:colOff>
      <xdr:row>96</xdr:row>
      <xdr:rowOff>97523</xdr:rowOff>
    </xdr:to>
    <xdr:cxnSp macro="">
      <xdr:nvCxnSpPr>
        <xdr:cNvPr id="454" name="直線コネクタ 453"/>
        <xdr:cNvCxnSpPr/>
      </xdr:nvCxnSpPr>
      <xdr:spPr>
        <a:xfrm flipV="1">
          <a:off x="7861300" y="16406324"/>
          <a:ext cx="889000" cy="15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165595</xdr:rowOff>
    </xdr:from>
    <xdr:to>
      <xdr:col>55</xdr:col>
      <xdr:colOff>50800</xdr:colOff>
      <xdr:row>94</xdr:row>
      <xdr:rowOff>95745</xdr:rowOff>
    </xdr:to>
    <xdr:sp macro="" textlink="">
      <xdr:nvSpPr>
        <xdr:cNvPr id="464" name="楕円 463"/>
        <xdr:cNvSpPr/>
      </xdr:nvSpPr>
      <xdr:spPr>
        <a:xfrm>
          <a:off x="10426700" y="161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17022</xdr:rowOff>
    </xdr:from>
    <xdr:ext cx="534377" cy="259045"/>
    <xdr:sp macro="" textlink="">
      <xdr:nvSpPr>
        <xdr:cNvPr id="465" name="普通建設事業費 （ うち更新整備　）該当値テキスト"/>
        <xdr:cNvSpPr txBox="1"/>
      </xdr:nvSpPr>
      <xdr:spPr>
        <a:xfrm>
          <a:off x="10528300" y="159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117494</xdr:rowOff>
    </xdr:from>
    <xdr:to>
      <xdr:col>50</xdr:col>
      <xdr:colOff>165100</xdr:colOff>
      <xdr:row>96</xdr:row>
      <xdr:rowOff>47644</xdr:rowOff>
    </xdr:to>
    <xdr:sp macro="" textlink="">
      <xdr:nvSpPr>
        <xdr:cNvPr id="466" name="楕円 465"/>
        <xdr:cNvSpPr/>
      </xdr:nvSpPr>
      <xdr:spPr>
        <a:xfrm>
          <a:off x="9588500" y="164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64171</xdr:rowOff>
    </xdr:from>
    <xdr:ext cx="534377" cy="259045"/>
    <xdr:sp macro="" textlink="">
      <xdr:nvSpPr>
        <xdr:cNvPr id="467" name="テキスト ボックス 466"/>
        <xdr:cNvSpPr txBox="1"/>
      </xdr:nvSpPr>
      <xdr:spPr>
        <a:xfrm>
          <a:off x="9372111" y="161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67774</xdr:rowOff>
    </xdr:from>
    <xdr:to>
      <xdr:col>46</xdr:col>
      <xdr:colOff>38100</xdr:colOff>
      <xdr:row>95</xdr:row>
      <xdr:rowOff>169374</xdr:rowOff>
    </xdr:to>
    <xdr:sp macro="" textlink="">
      <xdr:nvSpPr>
        <xdr:cNvPr id="468" name="楕円 467"/>
        <xdr:cNvSpPr/>
      </xdr:nvSpPr>
      <xdr:spPr>
        <a:xfrm>
          <a:off x="8699500" y="163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14451</xdr:rowOff>
    </xdr:from>
    <xdr:ext cx="534377" cy="259045"/>
    <xdr:sp macro="" textlink="">
      <xdr:nvSpPr>
        <xdr:cNvPr id="469" name="テキスト ボックス 468"/>
        <xdr:cNvSpPr txBox="1"/>
      </xdr:nvSpPr>
      <xdr:spPr>
        <a:xfrm>
          <a:off x="8483111" y="1613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46723</xdr:rowOff>
    </xdr:from>
    <xdr:to>
      <xdr:col>41</xdr:col>
      <xdr:colOff>101600</xdr:colOff>
      <xdr:row>96</xdr:row>
      <xdr:rowOff>148323</xdr:rowOff>
    </xdr:to>
    <xdr:sp macro="" textlink="">
      <xdr:nvSpPr>
        <xdr:cNvPr id="470" name="楕円 469"/>
        <xdr:cNvSpPr/>
      </xdr:nvSpPr>
      <xdr:spPr>
        <a:xfrm>
          <a:off x="7810500" y="165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139450</xdr:rowOff>
    </xdr:from>
    <xdr:ext cx="534377" cy="259045"/>
    <xdr:sp macro="" textlink="">
      <xdr:nvSpPr>
        <xdr:cNvPr id="471" name="テキスト ボックス 470"/>
        <xdr:cNvSpPr txBox="1"/>
      </xdr:nvSpPr>
      <xdr:spPr>
        <a:xfrm>
          <a:off x="7594111" y="165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164732</xdr:rowOff>
    </xdr:from>
    <xdr:to>
      <xdr:col>85</xdr:col>
      <xdr:colOff>127000</xdr:colOff>
      <xdr:row>39</xdr:row>
      <xdr:rowOff>37491</xdr:rowOff>
    </xdr:to>
    <xdr:cxnSp macro="">
      <xdr:nvCxnSpPr>
        <xdr:cNvPr id="500" name="直線コネクタ 499"/>
        <xdr:cNvCxnSpPr/>
      </xdr:nvCxnSpPr>
      <xdr:spPr>
        <a:xfrm flipV="1">
          <a:off x="15481300" y="6679832"/>
          <a:ext cx="838200" cy="4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116395</xdr:rowOff>
    </xdr:from>
    <xdr:to>
      <xdr:col>81</xdr:col>
      <xdr:colOff>50800</xdr:colOff>
      <xdr:row>39</xdr:row>
      <xdr:rowOff>37491</xdr:rowOff>
    </xdr:to>
    <xdr:cxnSp macro="">
      <xdr:nvCxnSpPr>
        <xdr:cNvPr id="503" name="直線コネクタ 502"/>
        <xdr:cNvCxnSpPr/>
      </xdr:nvCxnSpPr>
      <xdr:spPr>
        <a:xfrm>
          <a:off x="14592300" y="6631495"/>
          <a:ext cx="889000" cy="9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41110</xdr:rowOff>
    </xdr:from>
    <xdr:to>
      <xdr:col>76</xdr:col>
      <xdr:colOff>114300</xdr:colOff>
      <xdr:row>38</xdr:row>
      <xdr:rowOff>116395</xdr:rowOff>
    </xdr:to>
    <xdr:cxnSp macro="">
      <xdr:nvCxnSpPr>
        <xdr:cNvPr id="506" name="直線コネクタ 505"/>
        <xdr:cNvCxnSpPr/>
      </xdr:nvCxnSpPr>
      <xdr:spPr>
        <a:xfrm>
          <a:off x="13703300" y="6384760"/>
          <a:ext cx="889000" cy="2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68051</xdr:rowOff>
    </xdr:from>
    <xdr:ext cx="469744" cy="259045"/>
    <xdr:sp macro="" textlink="">
      <xdr:nvSpPr>
        <xdr:cNvPr id="508" name="テキスト ボックス 507"/>
        <xdr:cNvSpPr txBox="1"/>
      </xdr:nvSpPr>
      <xdr:spPr>
        <a:xfrm>
          <a:off x="14357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41110</xdr:rowOff>
    </xdr:from>
    <xdr:to>
      <xdr:col>71</xdr:col>
      <xdr:colOff>177800</xdr:colOff>
      <xdr:row>38</xdr:row>
      <xdr:rowOff>96977</xdr:rowOff>
    </xdr:to>
    <xdr:cxnSp macro="">
      <xdr:nvCxnSpPr>
        <xdr:cNvPr id="509" name="直線コネクタ 508"/>
        <xdr:cNvCxnSpPr/>
      </xdr:nvCxnSpPr>
      <xdr:spPr>
        <a:xfrm flipV="1">
          <a:off x="12814300" y="6384760"/>
          <a:ext cx="889000" cy="2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36987</xdr:rowOff>
    </xdr:from>
    <xdr:ext cx="469744" cy="259045"/>
    <xdr:sp macro="" textlink="">
      <xdr:nvSpPr>
        <xdr:cNvPr id="511" name="テキスト ボックス 510"/>
        <xdr:cNvSpPr txBox="1"/>
      </xdr:nvSpPr>
      <xdr:spPr>
        <a:xfrm>
          <a:off x="13468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33317</xdr:rowOff>
    </xdr:from>
    <xdr:ext cx="469744" cy="259045"/>
    <xdr:sp macro="" textlink="">
      <xdr:nvSpPr>
        <xdr:cNvPr id="513" name="テキスト ボックス 512"/>
        <xdr:cNvSpPr txBox="1"/>
      </xdr:nvSpPr>
      <xdr:spPr>
        <a:xfrm>
          <a:off x="12579428" y="67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113932</xdr:rowOff>
    </xdr:from>
    <xdr:to>
      <xdr:col>85</xdr:col>
      <xdr:colOff>177800</xdr:colOff>
      <xdr:row>39</xdr:row>
      <xdr:rowOff>44082</xdr:rowOff>
    </xdr:to>
    <xdr:sp macro="" textlink="">
      <xdr:nvSpPr>
        <xdr:cNvPr id="519" name="楕円 518"/>
        <xdr:cNvSpPr/>
      </xdr:nvSpPr>
      <xdr:spPr>
        <a:xfrm>
          <a:off x="16268700" y="66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73309</xdr:rowOff>
    </xdr:from>
    <xdr:ext cx="469744" cy="259045"/>
    <xdr:sp macro="" textlink="">
      <xdr:nvSpPr>
        <xdr:cNvPr id="520" name="災害復旧事業費該当値テキスト"/>
        <xdr:cNvSpPr txBox="1"/>
      </xdr:nvSpPr>
      <xdr:spPr>
        <a:xfrm>
          <a:off x="16370300" y="641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158141</xdr:rowOff>
    </xdr:from>
    <xdr:to>
      <xdr:col>81</xdr:col>
      <xdr:colOff>101600</xdr:colOff>
      <xdr:row>39</xdr:row>
      <xdr:rowOff>88291</xdr:rowOff>
    </xdr:to>
    <xdr:sp macro="" textlink="">
      <xdr:nvSpPr>
        <xdr:cNvPr id="521" name="楕円 520"/>
        <xdr:cNvSpPr/>
      </xdr:nvSpPr>
      <xdr:spPr>
        <a:xfrm>
          <a:off x="15430500" y="66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79418</xdr:rowOff>
    </xdr:from>
    <xdr:ext cx="378565" cy="259045"/>
    <xdr:sp macro="" textlink="">
      <xdr:nvSpPr>
        <xdr:cNvPr id="522" name="テキスト ボックス 521"/>
        <xdr:cNvSpPr txBox="1"/>
      </xdr:nvSpPr>
      <xdr:spPr>
        <a:xfrm>
          <a:off x="15292017" y="67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65595</xdr:rowOff>
    </xdr:from>
    <xdr:to>
      <xdr:col>76</xdr:col>
      <xdr:colOff>165100</xdr:colOff>
      <xdr:row>38</xdr:row>
      <xdr:rowOff>167195</xdr:rowOff>
    </xdr:to>
    <xdr:sp macro="" textlink="">
      <xdr:nvSpPr>
        <xdr:cNvPr id="523" name="楕円 522"/>
        <xdr:cNvSpPr/>
      </xdr:nvSpPr>
      <xdr:spPr>
        <a:xfrm>
          <a:off x="14541500" y="65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12273</xdr:rowOff>
    </xdr:from>
    <xdr:ext cx="469744" cy="259045"/>
    <xdr:sp macro="" textlink="">
      <xdr:nvSpPr>
        <xdr:cNvPr id="524" name="テキスト ボックス 523"/>
        <xdr:cNvSpPr txBox="1"/>
      </xdr:nvSpPr>
      <xdr:spPr>
        <a:xfrm>
          <a:off x="14357428"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161760</xdr:rowOff>
    </xdr:from>
    <xdr:to>
      <xdr:col>72</xdr:col>
      <xdr:colOff>38100</xdr:colOff>
      <xdr:row>37</xdr:row>
      <xdr:rowOff>91910</xdr:rowOff>
    </xdr:to>
    <xdr:sp macro="" textlink="">
      <xdr:nvSpPr>
        <xdr:cNvPr id="525" name="楕円 524"/>
        <xdr:cNvSpPr/>
      </xdr:nvSpPr>
      <xdr:spPr>
        <a:xfrm>
          <a:off x="13652500" y="63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108437</xdr:rowOff>
    </xdr:from>
    <xdr:ext cx="534377" cy="259045"/>
    <xdr:sp macro="" textlink="">
      <xdr:nvSpPr>
        <xdr:cNvPr id="526" name="テキスト ボックス 525"/>
        <xdr:cNvSpPr txBox="1"/>
      </xdr:nvSpPr>
      <xdr:spPr>
        <a:xfrm>
          <a:off x="13436111" y="610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46177</xdr:rowOff>
    </xdr:from>
    <xdr:to>
      <xdr:col>67</xdr:col>
      <xdr:colOff>101600</xdr:colOff>
      <xdr:row>38</xdr:row>
      <xdr:rowOff>147777</xdr:rowOff>
    </xdr:to>
    <xdr:sp macro="" textlink="">
      <xdr:nvSpPr>
        <xdr:cNvPr id="527" name="楕円 526"/>
        <xdr:cNvSpPr/>
      </xdr:nvSpPr>
      <xdr:spPr>
        <a:xfrm>
          <a:off x="12763500" y="65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164304</xdr:rowOff>
    </xdr:from>
    <xdr:ext cx="469744" cy="259045"/>
    <xdr:sp macro="" textlink="">
      <xdr:nvSpPr>
        <xdr:cNvPr id="528" name="テキスト ボックス 527"/>
        <xdr:cNvSpPr txBox="1"/>
      </xdr:nvSpPr>
      <xdr:spPr>
        <a:xfrm>
          <a:off x="12579428" y="633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130010</xdr:rowOff>
    </xdr:from>
    <xdr:to>
      <xdr:col>85</xdr:col>
      <xdr:colOff>127000</xdr:colOff>
      <xdr:row>76</xdr:row>
      <xdr:rowOff>9310</xdr:rowOff>
    </xdr:to>
    <xdr:cxnSp macro="">
      <xdr:nvCxnSpPr>
        <xdr:cNvPr id="606" name="直線コネクタ 605"/>
        <xdr:cNvCxnSpPr/>
      </xdr:nvCxnSpPr>
      <xdr:spPr>
        <a:xfrm>
          <a:off x="15481300" y="12988760"/>
          <a:ext cx="8382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111823</xdr:rowOff>
    </xdr:from>
    <xdr:to>
      <xdr:col>81</xdr:col>
      <xdr:colOff>50800</xdr:colOff>
      <xdr:row>75</xdr:row>
      <xdr:rowOff>130010</xdr:rowOff>
    </xdr:to>
    <xdr:cxnSp macro="">
      <xdr:nvCxnSpPr>
        <xdr:cNvPr id="609" name="直線コネクタ 608"/>
        <xdr:cNvCxnSpPr/>
      </xdr:nvCxnSpPr>
      <xdr:spPr>
        <a:xfrm>
          <a:off x="14592300" y="12970573"/>
          <a:ext cx="889000" cy="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77406</xdr:rowOff>
    </xdr:from>
    <xdr:to>
      <xdr:col>76</xdr:col>
      <xdr:colOff>114300</xdr:colOff>
      <xdr:row>75</xdr:row>
      <xdr:rowOff>111823</xdr:rowOff>
    </xdr:to>
    <xdr:cxnSp macro="">
      <xdr:nvCxnSpPr>
        <xdr:cNvPr id="612" name="直線コネクタ 611"/>
        <xdr:cNvCxnSpPr/>
      </xdr:nvCxnSpPr>
      <xdr:spPr>
        <a:xfrm>
          <a:off x="13703300" y="12936156"/>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45491</xdr:rowOff>
    </xdr:from>
    <xdr:to>
      <xdr:col>71</xdr:col>
      <xdr:colOff>177800</xdr:colOff>
      <xdr:row>75</xdr:row>
      <xdr:rowOff>77406</xdr:rowOff>
    </xdr:to>
    <xdr:cxnSp macro="">
      <xdr:nvCxnSpPr>
        <xdr:cNvPr id="615" name="直線コネクタ 614"/>
        <xdr:cNvCxnSpPr/>
      </xdr:nvCxnSpPr>
      <xdr:spPr>
        <a:xfrm>
          <a:off x="12814300" y="12904241"/>
          <a:ext cx="889000" cy="3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17" name="テキスト ボックス 61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19" name="テキスト ボックス 61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129959</xdr:rowOff>
    </xdr:from>
    <xdr:to>
      <xdr:col>85</xdr:col>
      <xdr:colOff>177800</xdr:colOff>
      <xdr:row>76</xdr:row>
      <xdr:rowOff>60108</xdr:rowOff>
    </xdr:to>
    <xdr:sp macro="" textlink="">
      <xdr:nvSpPr>
        <xdr:cNvPr id="625" name="楕円 624"/>
        <xdr:cNvSpPr/>
      </xdr:nvSpPr>
      <xdr:spPr>
        <a:xfrm>
          <a:off x="16268700" y="12988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152836</xdr:rowOff>
    </xdr:from>
    <xdr:ext cx="534377" cy="259045"/>
    <xdr:sp macro="" textlink="">
      <xdr:nvSpPr>
        <xdr:cNvPr id="626" name="公債費該当値テキスト"/>
        <xdr:cNvSpPr txBox="1"/>
      </xdr:nvSpPr>
      <xdr:spPr>
        <a:xfrm>
          <a:off x="16370300" y="128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79210</xdr:rowOff>
    </xdr:from>
    <xdr:to>
      <xdr:col>81</xdr:col>
      <xdr:colOff>101600</xdr:colOff>
      <xdr:row>76</xdr:row>
      <xdr:rowOff>9361</xdr:rowOff>
    </xdr:to>
    <xdr:sp macro="" textlink="">
      <xdr:nvSpPr>
        <xdr:cNvPr id="627" name="楕円 626"/>
        <xdr:cNvSpPr/>
      </xdr:nvSpPr>
      <xdr:spPr>
        <a:xfrm>
          <a:off x="15430500" y="12937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25887</xdr:rowOff>
    </xdr:from>
    <xdr:ext cx="534377" cy="259045"/>
    <xdr:sp macro="" textlink="">
      <xdr:nvSpPr>
        <xdr:cNvPr id="628" name="テキスト ボックス 627"/>
        <xdr:cNvSpPr txBox="1"/>
      </xdr:nvSpPr>
      <xdr:spPr>
        <a:xfrm>
          <a:off x="15214111" y="1271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61023</xdr:rowOff>
    </xdr:from>
    <xdr:to>
      <xdr:col>76</xdr:col>
      <xdr:colOff>165100</xdr:colOff>
      <xdr:row>75</xdr:row>
      <xdr:rowOff>162623</xdr:rowOff>
    </xdr:to>
    <xdr:sp macro="" textlink="">
      <xdr:nvSpPr>
        <xdr:cNvPr id="629" name="楕円 628"/>
        <xdr:cNvSpPr/>
      </xdr:nvSpPr>
      <xdr:spPr>
        <a:xfrm>
          <a:off x="14541500" y="129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7700</xdr:rowOff>
    </xdr:from>
    <xdr:ext cx="534377" cy="259045"/>
    <xdr:sp macro="" textlink="">
      <xdr:nvSpPr>
        <xdr:cNvPr id="630" name="テキスト ボックス 629"/>
        <xdr:cNvSpPr txBox="1"/>
      </xdr:nvSpPr>
      <xdr:spPr>
        <a:xfrm>
          <a:off x="14325111" y="1269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26606</xdr:rowOff>
    </xdr:from>
    <xdr:to>
      <xdr:col>72</xdr:col>
      <xdr:colOff>38100</xdr:colOff>
      <xdr:row>75</xdr:row>
      <xdr:rowOff>128206</xdr:rowOff>
    </xdr:to>
    <xdr:sp macro="" textlink="">
      <xdr:nvSpPr>
        <xdr:cNvPr id="631" name="楕円 630"/>
        <xdr:cNvSpPr/>
      </xdr:nvSpPr>
      <xdr:spPr>
        <a:xfrm>
          <a:off x="13652500" y="128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144733</xdr:rowOff>
    </xdr:from>
    <xdr:ext cx="534377" cy="259045"/>
    <xdr:sp macro="" textlink="">
      <xdr:nvSpPr>
        <xdr:cNvPr id="632" name="テキスト ボックス 631"/>
        <xdr:cNvSpPr txBox="1"/>
      </xdr:nvSpPr>
      <xdr:spPr>
        <a:xfrm>
          <a:off x="13436111" y="126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166141</xdr:rowOff>
    </xdr:from>
    <xdr:to>
      <xdr:col>67</xdr:col>
      <xdr:colOff>101600</xdr:colOff>
      <xdr:row>75</xdr:row>
      <xdr:rowOff>96291</xdr:rowOff>
    </xdr:to>
    <xdr:sp macro="" textlink="">
      <xdr:nvSpPr>
        <xdr:cNvPr id="633" name="楕円 632"/>
        <xdr:cNvSpPr/>
      </xdr:nvSpPr>
      <xdr:spPr>
        <a:xfrm>
          <a:off x="12763500" y="1285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112818</xdr:rowOff>
    </xdr:from>
    <xdr:ext cx="534377" cy="259045"/>
    <xdr:sp macro="" textlink="">
      <xdr:nvSpPr>
        <xdr:cNvPr id="634" name="テキスト ボックス 633"/>
        <xdr:cNvSpPr txBox="1"/>
      </xdr:nvSpPr>
      <xdr:spPr>
        <a:xfrm>
          <a:off x="12547111" y="1262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36131</xdr:rowOff>
    </xdr:from>
    <xdr:to>
      <xdr:col>85</xdr:col>
      <xdr:colOff>127000</xdr:colOff>
      <xdr:row>98</xdr:row>
      <xdr:rowOff>37675</xdr:rowOff>
    </xdr:to>
    <xdr:cxnSp macro="">
      <xdr:nvCxnSpPr>
        <xdr:cNvPr id="661" name="直線コネクタ 660"/>
        <xdr:cNvCxnSpPr/>
      </xdr:nvCxnSpPr>
      <xdr:spPr>
        <a:xfrm flipV="1">
          <a:off x="15481300" y="16838231"/>
          <a:ext cx="8382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24705</xdr:rowOff>
    </xdr:from>
    <xdr:to>
      <xdr:col>81</xdr:col>
      <xdr:colOff>50800</xdr:colOff>
      <xdr:row>98</xdr:row>
      <xdr:rowOff>37675</xdr:rowOff>
    </xdr:to>
    <xdr:cxnSp macro="">
      <xdr:nvCxnSpPr>
        <xdr:cNvPr id="664" name="直線コネクタ 663"/>
        <xdr:cNvCxnSpPr/>
      </xdr:nvCxnSpPr>
      <xdr:spPr>
        <a:xfrm>
          <a:off x="14592300" y="16826805"/>
          <a:ext cx="889000" cy="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24705</xdr:rowOff>
    </xdr:from>
    <xdr:to>
      <xdr:col>76</xdr:col>
      <xdr:colOff>114300</xdr:colOff>
      <xdr:row>98</xdr:row>
      <xdr:rowOff>42010</xdr:rowOff>
    </xdr:to>
    <xdr:cxnSp macro="">
      <xdr:nvCxnSpPr>
        <xdr:cNvPr id="667" name="直線コネクタ 666"/>
        <xdr:cNvCxnSpPr/>
      </xdr:nvCxnSpPr>
      <xdr:spPr>
        <a:xfrm flipV="1">
          <a:off x="13703300" y="16826805"/>
          <a:ext cx="889000" cy="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7889</xdr:rowOff>
    </xdr:from>
    <xdr:to>
      <xdr:col>71</xdr:col>
      <xdr:colOff>177800</xdr:colOff>
      <xdr:row>98</xdr:row>
      <xdr:rowOff>42010</xdr:rowOff>
    </xdr:to>
    <xdr:cxnSp macro="">
      <xdr:nvCxnSpPr>
        <xdr:cNvPr id="670" name="直線コネクタ 669"/>
        <xdr:cNvCxnSpPr/>
      </xdr:nvCxnSpPr>
      <xdr:spPr>
        <a:xfrm>
          <a:off x="12814300" y="16809989"/>
          <a:ext cx="889000" cy="3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102627</xdr:rowOff>
    </xdr:from>
    <xdr:ext cx="534377" cy="259045"/>
    <xdr:sp macro="" textlink="">
      <xdr:nvSpPr>
        <xdr:cNvPr id="672" name="テキスト ボックス 671"/>
        <xdr:cNvSpPr txBox="1"/>
      </xdr:nvSpPr>
      <xdr:spPr>
        <a:xfrm>
          <a:off x="13436111" y="169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90905</xdr:rowOff>
    </xdr:from>
    <xdr:ext cx="534377" cy="259045"/>
    <xdr:sp macro="" textlink="">
      <xdr:nvSpPr>
        <xdr:cNvPr id="674" name="テキスト ボックス 673"/>
        <xdr:cNvSpPr txBox="1"/>
      </xdr:nvSpPr>
      <xdr:spPr>
        <a:xfrm>
          <a:off x="12547111" y="168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156781</xdr:rowOff>
    </xdr:from>
    <xdr:to>
      <xdr:col>85</xdr:col>
      <xdr:colOff>177800</xdr:colOff>
      <xdr:row>98</xdr:row>
      <xdr:rowOff>86931</xdr:rowOff>
    </xdr:to>
    <xdr:sp macro="" textlink="">
      <xdr:nvSpPr>
        <xdr:cNvPr id="680" name="楕円 679"/>
        <xdr:cNvSpPr/>
      </xdr:nvSpPr>
      <xdr:spPr>
        <a:xfrm>
          <a:off x="16268700" y="167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116158</xdr:rowOff>
    </xdr:from>
    <xdr:ext cx="534377" cy="259045"/>
    <xdr:sp macro="" textlink="">
      <xdr:nvSpPr>
        <xdr:cNvPr id="681" name="積立金該当値テキスト"/>
        <xdr:cNvSpPr txBox="1"/>
      </xdr:nvSpPr>
      <xdr:spPr>
        <a:xfrm>
          <a:off x="16370300" y="165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158325</xdr:rowOff>
    </xdr:from>
    <xdr:to>
      <xdr:col>81</xdr:col>
      <xdr:colOff>101600</xdr:colOff>
      <xdr:row>98</xdr:row>
      <xdr:rowOff>88475</xdr:rowOff>
    </xdr:to>
    <xdr:sp macro="" textlink="">
      <xdr:nvSpPr>
        <xdr:cNvPr id="682" name="楕円 681"/>
        <xdr:cNvSpPr/>
      </xdr:nvSpPr>
      <xdr:spPr>
        <a:xfrm>
          <a:off x="15430500" y="167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105002</xdr:rowOff>
    </xdr:from>
    <xdr:ext cx="534377" cy="259045"/>
    <xdr:sp macro="" textlink="">
      <xdr:nvSpPr>
        <xdr:cNvPr id="683" name="テキスト ボックス 682"/>
        <xdr:cNvSpPr txBox="1"/>
      </xdr:nvSpPr>
      <xdr:spPr>
        <a:xfrm>
          <a:off x="15214111" y="1656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145355</xdr:rowOff>
    </xdr:from>
    <xdr:to>
      <xdr:col>76</xdr:col>
      <xdr:colOff>165100</xdr:colOff>
      <xdr:row>98</xdr:row>
      <xdr:rowOff>75505</xdr:rowOff>
    </xdr:to>
    <xdr:sp macro="" textlink="">
      <xdr:nvSpPr>
        <xdr:cNvPr id="684" name="楕円 683"/>
        <xdr:cNvSpPr/>
      </xdr:nvSpPr>
      <xdr:spPr>
        <a:xfrm>
          <a:off x="14541500" y="167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92032</xdr:rowOff>
    </xdr:from>
    <xdr:ext cx="534377" cy="259045"/>
    <xdr:sp macro="" textlink="">
      <xdr:nvSpPr>
        <xdr:cNvPr id="685" name="テキスト ボックス 684"/>
        <xdr:cNvSpPr txBox="1"/>
      </xdr:nvSpPr>
      <xdr:spPr>
        <a:xfrm>
          <a:off x="14325111" y="1655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162660</xdr:rowOff>
    </xdr:from>
    <xdr:to>
      <xdr:col>72</xdr:col>
      <xdr:colOff>38100</xdr:colOff>
      <xdr:row>98</xdr:row>
      <xdr:rowOff>92810</xdr:rowOff>
    </xdr:to>
    <xdr:sp macro="" textlink="">
      <xdr:nvSpPr>
        <xdr:cNvPr id="686" name="楕円 685"/>
        <xdr:cNvSpPr/>
      </xdr:nvSpPr>
      <xdr:spPr>
        <a:xfrm>
          <a:off x="13652500" y="167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109337</xdr:rowOff>
    </xdr:from>
    <xdr:ext cx="534377" cy="259045"/>
    <xdr:sp macro="" textlink="">
      <xdr:nvSpPr>
        <xdr:cNvPr id="687" name="テキスト ボックス 686"/>
        <xdr:cNvSpPr txBox="1"/>
      </xdr:nvSpPr>
      <xdr:spPr>
        <a:xfrm>
          <a:off x="13436111" y="1656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128539</xdr:rowOff>
    </xdr:from>
    <xdr:to>
      <xdr:col>67</xdr:col>
      <xdr:colOff>101600</xdr:colOff>
      <xdr:row>98</xdr:row>
      <xdr:rowOff>58689</xdr:rowOff>
    </xdr:to>
    <xdr:sp macro="" textlink="">
      <xdr:nvSpPr>
        <xdr:cNvPr id="688" name="楕円 687"/>
        <xdr:cNvSpPr/>
      </xdr:nvSpPr>
      <xdr:spPr>
        <a:xfrm>
          <a:off x="12763500" y="167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75216</xdr:rowOff>
    </xdr:from>
    <xdr:ext cx="534377" cy="259045"/>
    <xdr:sp macro="" textlink="">
      <xdr:nvSpPr>
        <xdr:cNvPr id="689" name="テキスト ボックス 688"/>
        <xdr:cNvSpPr txBox="1"/>
      </xdr:nvSpPr>
      <xdr:spPr>
        <a:xfrm>
          <a:off x="12547111" y="1653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72766</xdr:rowOff>
    </xdr:from>
    <xdr:to>
      <xdr:col>116</xdr:col>
      <xdr:colOff>63500</xdr:colOff>
      <xdr:row>36</xdr:row>
      <xdr:rowOff>108473</xdr:rowOff>
    </xdr:to>
    <xdr:cxnSp macro="">
      <xdr:nvCxnSpPr>
        <xdr:cNvPr id="716" name="直線コネクタ 715"/>
        <xdr:cNvCxnSpPr/>
      </xdr:nvCxnSpPr>
      <xdr:spPr>
        <a:xfrm>
          <a:off x="21323300" y="6244966"/>
          <a:ext cx="8382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67005</xdr:rowOff>
    </xdr:from>
    <xdr:to>
      <xdr:col>111</xdr:col>
      <xdr:colOff>177800</xdr:colOff>
      <xdr:row>36</xdr:row>
      <xdr:rowOff>72766</xdr:rowOff>
    </xdr:to>
    <xdr:cxnSp macro="">
      <xdr:nvCxnSpPr>
        <xdr:cNvPr id="719" name="直線コネクタ 718"/>
        <xdr:cNvCxnSpPr/>
      </xdr:nvCxnSpPr>
      <xdr:spPr>
        <a:xfrm>
          <a:off x="20434300" y="6239205"/>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67005</xdr:rowOff>
    </xdr:from>
    <xdr:to>
      <xdr:col>107</xdr:col>
      <xdr:colOff>50800</xdr:colOff>
      <xdr:row>36</xdr:row>
      <xdr:rowOff>126441</xdr:rowOff>
    </xdr:to>
    <xdr:cxnSp macro="">
      <xdr:nvCxnSpPr>
        <xdr:cNvPr id="722" name="直線コネクタ 721"/>
        <xdr:cNvCxnSpPr/>
      </xdr:nvCxnSpPr>
      <xdr:spPr>
        <a:xfrm flipV="1">
          <a:off x="19545300" y="6239205"/>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4" name="テキスト ボックス 723"/>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126441</xdr:rowOff>
    </xdr:from>
    <xdr:to>
      <xdr:col>102</xdr:col>
      <xdr:colOff>114300</xdr:colOff>
      <xdr:row>37</xdr:row>
      <xdr:rowOff>169556</xdr:rowOff>
    </xdr:to>
    <xdr:cxnSp macro="">
      <xdr:nvCxnSpPr>
        <xdr:cNvPr id="725" name="直線コネクタ 724"/>
        <xdr:cNvCxnSpPr/>
      </xdr:nvCxnSpPr>
      <xdr:spPr>
        <a:xfrm flipV="1">
          <a:off x="18656300" y="6298641"/>
          <a:ext cx="889000" cy="2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124706</xdr:rowOff>
    </xdr:from>
    <xdr:ext cx="469744" cy="259045"/>
    <xdr:sp macro="" textlink="">
      <xdr:nvSpPr>
        <xdr:cNvPr id="727" name="テキスト ボックス 726"/>
        <xdr:cNvSpPr txBox="1"/>
      </xdr:nvSpPr>
      <xdr:spPr>
        <a:xfrm>
          <a:off x="19310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104589</xdr:rowOff>
    </xdr:from>
    <xdr:ext cx="469744" cy="259045"/>
    <xdr:sp macro="" textlink="">
      <xdr:nvSpPr>
        <xdr:cNvPr id="729" name="テキスト ボックス 728"/>
        <xdr:cNvSpPr txBox="1"/>
      </xdr:nvSpPr>
      <xdr:spPr>
        <a:xfrm>
          <a:off x="18421428"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57673</xdr:rowOff>
    </xdr:from>
    <xdr:to>
      <xdr:col>116</xdr:col>
      <xdr:colOff>114300</xdr:colOff>
      <xdr:row>36</xdr:row>
      <xdr:rowOff>159273</xdr:rowOff>
    </xdr:to>
    <xdr:sp macro="" textlink="">
      <xdr:nvSpPr>
        <xdr:cNvPr id="735" name="楕円 734"/>
        <xdr:cNvSpPr/>
      </xdr:nvSpPr>
      <xdr:spPr>
        <a:xfrm>
          <a:off x="22110700" y="622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80550</xdr:rowOff>
    </xdr:from>
    <xdr:ext cx="469744" cy="259045"/>
    <xdr:sp macro="" textlink="">
      <xdr:nvSpPr>
        <xdr:cNvPr id="736" name="投資及び出資金該当値テキスト"/>
        <xdr:cNvSpPr txBox="1"/>
      </xdr:nvSpPr>
      <xdr:spPr>
        <a:xfrm>
          <a:off x="22212300" y="608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21966</xdr:rowOff>
    </xdr:from>
    <xdr:to>
      <xdr:col>112</xdr:col>
      <xdr:colOff>38100</xdr:colOff>
      <xdr:row>36</xdr:row>
      <xdr:rowOff>123566</xdr:rowOff>
    </xdr:to>
    <xdr:sp macro="" textlink="">
      <xdr:nvSpPr>
        <xdr:cNvPr id="737" name="楕円 736"/>
        <xdr:cNvSpPr/>
      </xdr:nvSpPr>
      <xdr:spPr>
        <a:xfrm>
          <a:off x="21272500" y="61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140093</xdr:rowOff>
    </xdr:from>
    <xdr:ext cx="469744" cy="259045"/>
    <xdr:sp macro="" textlink="">
      <xdr:nvSpPr>
        <xdr:cNvPr id="738" name="テキスト ボックス 737"/>
        <xdr:cNvSpPr txBox="1"/>
      </xdr:nvSpPr>
      <xdr:spPr>
        <a:xfrm>
          <a:off x="21088428" y="596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16205</xdr:rowOff>
    </xdr:from>
    <xdr:to>
      <xdr:col>107</xdr:col>
      <xdr:colOff>101600</xdr:colOff>
      <xdr:row>36</xdr:row>
      <xdr:rowOff>117805</xdr:rowOff>
    </xdr:to>
    <xdr:sp macro="" textlink="">
      <xdr:nvSpPr>
        <xdr:cNvPr id="739" name="楕円 738"/>
        <xdr:cNvSpPr/>
      </xdr:nvSpPr>
      <xdr:spPr>
        <a:xfrm>
          <a:off x="20383500" y="61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134332</xdr:rowOff>
    </xdr:from>
    <xdr:ext cx="469744" cy="259045"/>
    <xdr:sp macro="" textlink="">
      <xdr:nvSpPr>
        <xdr:cNvPr id="740" name="テキスト ボックス 739"/>
        <xdr:cNvSpPr txBox="1"/>
      </xdr:nvSpPr>
      <xdr:spPr>
        <a:xfrm>
          <a:off x="20199428" y="59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75641</xdr:rowOff>
    </xdr:from>
    <xdr:to>
      <xdr:col>102</xdr:col>
      <xdr:colOff>165100</xdr:colOff>
      <xdr:row>37</xdr:row>
      <xdr:rowOff>5791</xdr:rowOff>
    </xdr:to>
    <xdr:sp macro="" textlink="">
      <xdr:nvSpPr>
        <xdr:cNvPr id="741" name="楕円 740"/>
        <xdr:cNvSpPr/>
      </xdr:nvSpPr>
      <xdr:spPr>
        <a:xfrm>
          <a:off x="19494500" y="62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22318</xdr:rowOff>
    </xdr:from>
    <xdr:ext cx="469744" cy="259045"/>
    <xdr:sp macro="" textlink="">
      <xdr:nvSpPr>
        <xdr:cNvPr id="742" name="テキスト ボックス 741"/>
        <xdr:cNvSpPr txBox="1"/>
      </xdr:nvSpPr>
      <xdr:spPr>
        <a:xfrm>
          <a:off x="19310428" y="60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118755</xdr:rowOff>
    </xdr:from>
    <xdr:to>
      <xdr:col>98</xdr:col>
      <xdr:colOff>38100</xdr:colOff>
      <xdr:row>38</xdr:row>
      <xdr:rowOff>48906</xdr:rowOff>
    </xdr:to>
    <xdr:sp macro="" textlink="">
      <xdr:nvSpPr>
        <xdr:cNvPr id="743" name="楕円 742"/>
        <xdr:cNvSpPr/>
      </xdr:nvSpPr>
      <xdr:spPr>
        <a:xfrm>
          <a:off x="18605500" y="64624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65432</xdr:rowOff>
    </xdr:from>
    <xdr:ext cx="469744" cy="259045"/>
    <xdr:sp macro="" textlink="">
      <xdr:nvSpPr>
        <xdr:cNvPr id="744" name="テキスト ボックス 743"/>
        <xdr:cNvSpPr txBox="1"/>
      </xdr:nvSpPr>
      <xdr:spPr>
        <a:xfrm>
          <a:off x="18421428" y="62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120269</xdr:rowOff>
    </xdr:from>
    <xdr:to>
      <xdr:col>116</xdr:col>
      <xdr:colOff>63500</xdr:colOff>
      <xdr:row>57</xdr:row>
      <xdr:rowOff>123622</xdr:rowOff>
    </xdr:to>
    <xdr:cxnSp macro="">
      <xdr:nvCxnSpPr>
        <xdr:cNvPr id="773" name="直線コネクタ 772"/>
        <xdr:cNvCxnSpPr/>
      </xdr:nvCxnSpPr>
      <xdr:spPr>
        <a:xfrm flipV="1">
          <a:off x="21323300" y="9892919"/>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52222</xdr:rowOff>
    </xdr:from>
    <xdr:to>
      <xdr:col>111</xdr:col>
      <xdr:colOff>177800</xdr:colOff>
      <xdr:row>57</xdr:row>
      <xdr:rowOff>123622</xdr:rowOff>
    </xdr:to>
    <xdr:cxnSp macro="">
      <xdr:nvCxnSpPr>
        <xdr:cNvPr id="776" name="直線コネクタ 775"/>
        <xdr:cNvCxnSpPr/>
      </xdr:nvCxnSpPr>
      <xdr:spPr>
        <a:xfrm>
          <a:off x="20434300" y="9824872"/>
          <a:ext cx="8890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52222</xdr:rowOff>
    </xdr:from>
    <xdr:to>
      <xdr:col>107</xdr:col>
      <xdr:colOff>50800</xdr:colOff>
      <xdr:row>57</xdr:row>
      <xdr:rowOff>80873</xdr:rowOff>
    </xdr:to>
    <xdr:cxnSp macro="">
      <xdr:nvCxnSpPr>
        <xdr:cNvPr id="779" name="直線コネクタ 778"/>
        <xdr:cNvCxnSpPr/>
      </xdr:nvCxnSpPr>
      <xdr:spPr>
        <a:xfrm flipV="1">
          <a:off x="19545300" y="9824872"/>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7091</xdr:rowOff>
    </xdr:from>
    <xdr:ext cx="469744" cy="259045"/>
    <xdr:sp macro="" textlink="">
      <xdr:nvSpPr>
        <xdr:cNvPr id="781" name="テキスト ボックス 780"/>
        <xdr:cNvSpPr txBox="1"/>
      </xdr:nvSpPr>
      <xdr:spPr>
        <a:xfrm>
          <a:off x="20199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80873</xdr:rowOff>
    </xdr:from>
    <xdr:to>
      <xdr:col>102</xdr:col>
      <xdr:colOff>114300</xdr:colOff>
      <xdr:row>57</xdr:row>
      <xdr:rowOff>132499</xdr:rowOff>
    </xdr:to>
    <xdr:cxnSp macro="">
      <xdr:nvCxnSpPr>
        <xdr:cNvPr id="782" name="直線コネクタ 781"/>
        <xdr:cNvCxnSpPr/>
      </xdr:nvCxnSpPr>
      <xdr:spPr>
        <a:xfrm flipV="1">
          <a:off x="18656300" y="9853523"/>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786" name="テキスト ボックス 785"/>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69469</xdr:rowOff>
    </xdr:from>
    <xdr:to>
      <xdr:col>116</xdr:col>
      <xdr:colOff>114300</xdr:colOff>
      <xdr:row>57</xdr:row>
      <xdr:rowOff>171069</xdr:rowOff>
    </xdr:to>
    <xdr:sp macro="" textlink="">
      <xdr:nvSpPr>
        <xdr:cNvPr id="792" name="楕円 791"/>
        <xdr:cNvSpPr/>
      </xdr:nvSpPr>
      <xdr:spPr>
        <a:xfrm>
          <a:off x="22110700" y="98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92346</xdr:rowOff>
    </xdr:from>
    <xdr:ext cx="469744" cy="259045"/>
    <xdr:sp macro="" textlink="">
      <xdr:nvSpPr>
        <xdr:cNvPr id="793" name="貸付金該当値テキスト"/>
        <xdr:cNvSpPr txBox="1"/>
      </xdr:nvSpPr>
      <xdr:spPr>
        <a:xfrm>
          <a:off x="22212300" y="969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72822</xdr:rowOff>
    </xdr:from>
    <xdr:to>
      <xdr:col>112</xdr:col>
      <xdr:colOff>38100</xdr:colOff>
      <xdr:row>58</xdr:row>
      <xdr:rowOff>2972</xdr:rowOff>
    </xdr:to>
    <xdr:sp macro="" textlink="">
      <xdr:nvSpPr>
        <xdr:cNvPr id="794" name="楕円 793"/>
        <xdr:cNvSpPr/>
      </xdr:nvSpPr>
      <xdr:spPr>
        <a:xfrm>
          <a:off x="21272500" y="98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19499</xdr:rowOff>
    </xdr:from>
    <xdr:ext cx="469744" cy="259045"/>
    <xdr:sp macro="" textlink="">
      <xdr:nvSpPr>
        <xdr:cNvPr id="795" name="テキスト ボックス 794"/>
        <xdr:cNvSpPr txBox="1"/>
      </xdr:nvSpPr>
      <xdr:spPr>
        <a:xfrm>
          <a:off x="21088428" y="962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1422</xdr:rowOff>
    </xdr:from>
    <xdr:to>
      <xdr:col>107</xdr:col>
      <xdr:colOff>101600</xdr:colOff>
      <xdr:row>57</xdr:row>
      <xdr:rowOff>103022</xdr:rowOff>
    </xdr:to>
    <xdr:sp macro="" textlink="">
      <xdr:nvSpPr>
        <xdr:cNvPr id="796" name="楕円 795"/>
        <xdr:cNvSpPr/>
      </xdr:nvSpPr>
      <xdr:spPr>
        <a:xfrm>
          <a:off x="20383500" y="97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119549</xdr:rowOff>
    </xdr:from>
    <xdr:ext cx="469744" cy="259045"/>
    <xdr:sp macro="" textlink="">
      <xdr:nvSpPr>
        <xdr:cNvPr id="797" name="テキスト ボックス 796"/>
        <xdr:cNvSpPr txBox="1"/>
      </xdr:nvSpPr>
      <xdr:spPr>
        <a:xfrm>
          <a:off x="20199428" y="954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30073</xdr:rowOff>
    </xdr:from>
    <xdr:to>
      <xdr:col>102</xdr:col>
      <xdr:colOff>165100</xdr:colOff>
      <xdr:row>57</xdr:row>
      <xdr:rowOff>131673</xdr:rowOff>
    </xdr:to>
    <xdr:sp macro="" textlink="">
      <xdr:nvSpPr>
        <xdr:cNvPr id="798" name="楕円 797"/>
        <xdr:cNvSpPr/>
      </xdr:nvSpPr>
      <xdr:spPr>
        <a:xfrm>
          <a:off x="19494500" y="98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148200</xdr:rowOff>
    </xdr:from>
    <xdr:ext cx="469744" cy="259045"/>
    <xdr:sp macro="" textlink="">
      <xdr:nvSpPr>
        <xdr:cNvPr id="799" name="テキスト ボックス 798"/>
        <xdr:cNvSpPr txBox="1"/>
      </xdr:nvSpPr>
      <xdr:spPr>
        <a:xfrm>
          <a:off x="19310428" y="957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81699</xdr:rowOff>
    </xdr:from>
    <xdr:to>
      <xdr:col>98</xdr:col>
      <xdr:colOff>38100</xdr:colOff>
      <xdr:row>58</xdr:row>
      <xdr:rowOff>11849</xdr:rowOff>
    </xdr:to>
    <xdr:sp macro="" textlink="">
      <xdr:nvSpPr>
        <xdr:cNvPr id="800" name="楕円 799"/>
        <xdr:cNvSpPr/>
      </xdr:nvSpPr>
      <xdr:spPr>
        <a:xfrm>
          <a:off x="18605500" y="98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28376</xdr:rowOff>
    </xdr:from>
    <xdr:ext cx="469744" cy="259045"/>
    <xdr:sp macro="" textlink="">
      <xdr:nvSpPr>
        <xdr:cNvPr id="801" name="テキスト ボックス 800"/>
        <xdr:cNvSpPr txBox="1"/>
      </xdr:nvSpPr>
      <xdr:spPr>
        <a:xfrm>
          <a:off x="18421428" y="96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27133</xdr:rowOff>
    </xdr:from>
    <xdr:to>
      <xdr:col>116</xdr:col>
      <xdr:colOff>63500</xdr:colOff>
      <xdr:row>76</xdr:row>
      <xdr:rowOff>43269</xdr:rowOff>
    </xdr:to>
    <xdr:cxnSp macro="">
      <xdr:nvCxnSpPr>
        <xdr:cNvPr id="831" name="直線コネクタ 830"/>
        <xdr:cNvCxnSpPr/>
      </xdr:nvCxnSpPr>
      <xdr:spPr>
        <a:xfrm flipV="1">
          <a:off x="21323300" y="13057333"/>
          <a:ext cx="838200" cy="1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43269</xdr:rowOff>
    </xdr:from>
    <xdr:to>
      <xdr:col>111</xdr:col>
      <xdr:colOff>177800</xdr:colOff>
      <xdr:row>76</xdr:row>
      <xdr:rowOff>50622</xdr:rowOff>
    </xdr:to>
    <xdr:cxnSp macro="">
      <xdr:nvCxnSpPr>
        <xdr:cNvPr id="834" name="直線コネクタ 833"/>
        <xdr:cNvCxnSpPr/>
      </xdr:nvCxnSpPr>
      <xdr:spPr>
        <a:xfrm flipV="1">
          <a:off x="20434300" y="13073469"/>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50622</xdr:rowOff>
    </xdr:from>
    <xdr:to>
      <xdr:col>107</xdr:col>
      <xdr:colOff>50800</xdr:colOff>
      <xdr:row>76</xdr:row>
      <xdr:rowOff>90494</xdr:rowOff>
    </xdr:to>
    <xdr:cxnSp macro="">
      <xdr:nvCxnSpPr>
        <xdr:cNvPr id="837" name="直線コネクタ 836"/>
        <xdr:cNvCxnSpPr/>
      </xdr:nvCxnSpPr>
      <xdr:spPr>
        <a:xfrm flipV="1">
          <a:off x="19545300" y="13080822"/>
          <a:ext cx="889000" cy="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90494</xdr:rowOff>
    </xdr:from>
    <xdr:to>
      <xdr:col>102</xdr:col>
      <xdr:colOff>114300</xdr:colOff>
      <xdr:row>76</xdr:row>
      <xdr:rowOff>116973</xdr:rowOff>
    </xdr:to>
    <xdr:cxnSp macro="">
      <xdr:nvCxnSpPr>
        <xdr:cNvPr id="840" name="直線コネクタ 839"/>
        <xdr:cNvCxnSpPr/>
      </xdr:nvCxnSpPr>
      <xdr:spPr>
        <a:xfrm flipV="1">
          <a:off x="18656300" y="13120694"/>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42" name="テキスト ボックス 84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4" name="テキスト ボックス 84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147783</xdr:rowOff>
    </xdr:from>
    <xdr:to>
      <xdr:col>116</xdr:col>
      <xdr:colOff>114300</xdr:colOff>
      <xdr:row>76</xdr:row>
      <xdr:rowOff>77933</xdr:rowOff>
    </xdr:to>
    <xdr:sp macro="" textlink="">
      <xdr:nvSpPr>
        <xdr:cNvPr id="850" name="楕円 849"/>
        <xdr:cNvSpPr/>
      </xdr:nvSpPr>
      <xdr:spPr>
        <a:xfrm>
          <a:off x="22110700" y="130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170660</xdr:rowOff>
    </xdr:from>
    <xdr:ext cx="534377" cy="259045"/>
    <xdr:sp macro="" textlink="">
      <xdr:nvSpPr>
        <xdr:cNvPr id="851" name="繰出金該当値テキスト"/>
        <xdr:cNvSpPr txBox="1"/>
      </xdr:nvSpPr>
      <xdr:spPr>
        <a:xfrm>
          <a:off x="22212300" y="1285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163919</xdr:rowOff>
    </xdr:from>
    <xdr:to>
      <xdr:col>112</xdr:col>
      <xdr:colOff>38100</xdr:colOff>
      <xdr:row>76</xdr:row>
      <xdr:rowOff>94069</xdr:rowOff>
    </xdr:to>
    <xdr:sp macro="" textlink="">
      <xdr:nvSpPr>
        <xdr:cNvPr id="852" name="楕円 851"/>
        <xdr:cNvSpPr/>
      </xdr:nvSpPr>
      <xdr:spPr>
        <a:xfrm>
          <a:off x="21272500" y="130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110596</xdr:rowOff>
    </xdr:from>
    <xdr:ext cx="534377" cy="259045"/>
    <xdr:sp macro="" textlink="">
      <xdr:nvSpPr>
        <xdr:cNvPr id="853" name="テキスト ボックス 852"/>
        <xdr:cNvSpPr txBox="1"/>
      </xdr:nvSpPr>
      <xdr:spPr>
        <a:xfrm>
          <a:off x="21056111" y="127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171272</xdr:rowOff>
    </xdr:from>
    <xdr:to>
      <xdr:col>107</xdr:col>
      <xdr:colOff>101600</xdr:colOff>
      <xdr:row>76</xdr:row>
      <xdr:rowOff>101422</xdr:rowOff>
    </xdr:to>
    <xdr:sp macro="" textlink="">
      <xdr:nvSpPr>
        <xdr:cNvPr id="854" name="楕円 853"/>
        <xdr:cNvSpPr/>
      </xdr:nvSpPr>
      <xdr:spPr>
        <a:xfrm>
          <a:off x="20383500" y="130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117949</xdr:rowOff>
    </xdr:from>
    <xdr:ext cx="534377" cy="259045"/>
    <xdr:sp macro="" textlink="">
      <xdr:nvSpPr>
        <xdr:cNvPr id="855" name="テキスト ボックス 854"/>
        <xdr:cNvSpPr txBox="1"/>
      </xdr:nvSpPr>
      <xdr:spPr>
        <a:xfrm>
          <a:off x="20167111" y="1280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39694</xdr:rowOff>
    </xdr:from>
    <xdr:to>
      <xdr:col>102</xdr:col>
      <xdr:colOff>165100</xdr:colOff>
      <xdr:row>76</xdr:row>
      <xdr:rowOff>141294</xdr:rowOff>
    </xdr:to>
    <xdr:sp macro="" textlink="">
      <xdr:nvSpPr>
        <xdr:cNvPr id="856" name="楕円 855"/>
        <xdr:cNvSpPr/>
      </xdr:nvSpPr>
      <xdr:spPr>
        <a:xfrm>
          <a:off x="19494500" y="130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157821</xdr:rowOff>
    </xdr:from>
    <xdr:ext cx="534377" cy="259045"/>
    <xdr:sp macro="" textlink="">
      <xdr:nvSpPr>
        <xdr:cNvPr id="857" name="テキスト ボックス 856"/>
        <xdr:cNvSpPr txBox="1"/>
      </xdr:nvSpPr>
      <xdr:spPr>
        <a:xfrm>
          <a:off x="19278111" y="128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66173</xdr:rowOff>
    </xdr:from>
    <xdr:to>
      <xdr:col>98</xdr:col>
      <xdr:colOff>38100</xdr:colOff>
      <xdr:row>76</xdr:row>
      <xdr:rowOff>167773</xdr:rowOff>
    </xdr:to>
    <xdr:sp macro="" textlink="">
      <xdr:nvSpPr>
        <xdr:cNvPr id="858" name="楕円 857"/>
        <xdr:cNvSpPr/>
      </xdr:nvSpPr>
      <xdr:spPr>
        <a:xfrm>
          <a:off x="18605500" y="130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12850</xdr:rowOff>
    </xdr:from>
    <xdr:ext cx="534377" cy="259045"/>
    <xdr:sp macro="" textlink="">
      <xdr:nvSpPr>
        <xdr:cNvPr id="859" name="テキスト ボックス 858"/>
        <xdr:cNvSpPr txBox="1"/>
      </xdr:nvSpPr>
      <xdr:spPr>
        <a:xfrm>
          <a:off x="18389111" y="128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歳入歳出総額は、住民一人当たり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496,829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千円となっている。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人件費は前年度と比べ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2,749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円減少し、類似団体と比較して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12,530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上回った。これは、人員配置や事務事業の見直しのほか、退職手当の組合負担金の負担率が減少したことによるものである。今後も職員定員適正化計画に基づく適正な人員配置や第６次大館市行政改革大綱に基づく事務事業の見直しを行い、人件費の抑制を図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物件費は前年度比べ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円上回った。これは、旧正札竹村立体駐車場解体工事等によるものである。今後も公共施設総合管理計画に基づく施設管理の適正化を図り、物件費の抑制に努める。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維持補修費は前年度と比べ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3,747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円上回った。これは、除排雪経費の増加によるものである。今後も公共施設総合管理計画に基づく施設管理の適正化を図り、維持補修費の抑制に努める。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扶助費は前年度と比べ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12,956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円上回ったが、前年から大きな変動はなかった。今後も生活保護費の資格認定や医療扶助の適正化を実施することにより、扶助費の抑制を図る。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補助費等は前年度と比べ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1,292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円減少し、類似団体と比較して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上回った。これは、生活保護費負担金返還金の皆減及び地域連携ＤＭＯ運営負担金の減少によるものである。病院事業に対する補助金・負担金が大きいため、今後も病院事業経営改革プランに基づく病院事業の経営改善に努め補助費等の抑制を図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普通建設事業費（うち更新整備）は前年度と比べ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15,475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17,398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円上回った。これは、市営住宅の更新や公園施設等の整備によるものである。今後も事業を厳選し、普通建設事業費の抑制に努める。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73,632
73,344
913.22
38,470,211
36,582,519
1,651,301
21,742,445
30,553,320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54737</xdr:rowOff>
    </xdr:from>
    <xdr:to>
      <xdr:col>24</xdr:col>
      <xdr:colOff>63500</xdr:colOff>
      <xdr:row>35</xdr:row>
      <xdr:rowOff>67310</xdr:rowOff>
    </xdr:to>
    <xdr:cxnSp macro="">
      <xdr:nvCxnSpPr>
        <xdr:cNvPr id="61" name="直線コネクタ 60"/>
        <xdr:cNvCxnSpPr/>
      </xdr:nvCxnSpPr>
      <xdr:spPr>
        <a:xfrm flipV="1">
          <a:off x="3797300" y="605548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129794</xdr:rowOff>
    </xdr:from>
    <xdr:to>
      <xdr:col>19</xdr:col>
      <xdr:colOff>177800</xdr:colOff>
      <xdr:row>35</xdr:row>
      <xdr:rowOff>67310</xdr:rowOff>
    </xdr:to>
    <xdr:cxnSp macro="">
      <xdr:nvCxnSpPr>
        <xdr:cNvPr id="64" name="直線コネクタ 63"/>
        <xdr:cNvCxnSpPr/>
      </xdr:nvCxnSpPr>
      <xdr:spPr>
        <a:xfrm>
          <a:off x="2908300" y="595909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129794</xdr:rowOff>
    </xdr:from>
    <xdr:to>
      <xdr:col>15</xdr:col>
      <xdr:colOff>50800</xdr:colOff>
      <xdr:row>35</xdr:row>
      <xdr:rowOff>39497</xdr:rowOff>
    </xdr:to>
    <xdr:cxnSp macro="">
      <xdr:nvCxnSpPr>
        <xdr:cNvPr id="67" name="直線コネクタ 66"/>
        <xdr:cNvCxnSpPr/>
      </xdr:nvCxnSpPr>
      <xdr:spPr>
        <a:xfrm flipV="1">
          <a:off x="2019300" y="5959094"/>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39497</xdr:rowOff>
    </xdr:from>
    <xdr:to>
      <xdr:col>10</xdr:col>
      <xdr:colOff>114300</xdr:colOff>
      <xdr:row>35</xdr:row>
      <xdr:rowOff>103124</xdr:rowOff>
    </xdr:to>
    <xdr:cxnSp macro="">
      <xdr:nvCxnSpPr>
        <xdr:cNvPr id="70" name="直線コネクタ 69"/>
        <xdr:cNvCxnSpPr/>
      </xdr:nvCxnSpPr>
      <xdr:spPr>
        <a:xfrm flipV="1">
          <a:off x="1130300" y="6040247"/>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3937</xdr:rowOff>
    </xdr:from>
    <xdr:to>
      <xdr:col>24</xdr:col>
      <xdr:colOff>114300</xdr:colOff>
      <xdr:row>35</xdr:row>
      <xdr:rowOff>105537</xdr:rowOff>
    </xdr:to>
    <xdr:sp macro="" textlink="">
      <xdr:nvSpPr>
        <xdr:cNvPr id="80" name="楕円 79"/>
        <xdr:cNvSpPr/>
      </xdr:nvSpPr>
      <xdr:spPr>
        <a:xfrm>
          <a:off x="4584700" y="60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26814</xdr:rowOff>
    </xdr:from>
    <xdr:ext cx="469744" cy="259045"/>
    <xdr:sp macro="" textlink="">
      <xdr:nvSpPr>
        <xdr:cNvPr id="81" name="議会費該当値テキスト"/>
        <xdr:cNvSpPr txBox="1"/>
      </xdr:nvSpPr>
      <xdr:spPr>
        <a:xfrm>
          <a:off x="4686300" y="58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16510</xdr:rowOff>
    </xdr:from>
    <xdr:to>
      <xdr:col>20</xdr:col>
      <xdr:colOff>38100</xdr:colOff>
      <xdr:row>35</xdr:row>
      <xdr:rowOff>118110</xdr:rowOff>
    </xdr:to>
    <xdr:sp macro="" textlink="">
      <xdr:nvSpPr>
        <xdr:cNvPr id="82" name="楕円 81"/>
        <xdr:cNvSpPr/>
      </xdr:nvSpPr>
      <xdr:spPr>
        <a:xfrm>
          <a:off x="3746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134637</xdr:rowOff>
    </xdr:from>
    <xdr:ext cx="469744" cy="259045"/>
    <xdr:sp macro="" textlink="">
      <xdr:nvSpPr>
        <xdr:cNvPr id="83" name="テキスト ボックス 82"/>
        <xdr:cNvSpPr txBox="1"/>
      </xdr:nvSpPr>
      <xdr:spPr>
        <a:xfrm>
          <a:off x="3562428"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78994</xdr:rowOff>
    </xdr:from>
    <xdr:to>
      <xdr:col>15</xdr:col>
      <xdr:colOff>101600</xdr:colOff>
      <xdr:row>35</xdr:row>
      <xdr:rowOff>9144</xdr:rowOff>
    </xdr:to>
    <xdr:sp macro="" textlink="">
      <xdr:nvSpPr>
        <xdr:cNvPr id="84" name="楕円 83"/>
        <xdr:cNvSpPr/>
      </xdr:nvSpPr>
      <xdr:spPr>
        <a:xfrm>
          <a:off x="2857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25671</xdr:rowOff>
    </xdr:from>
    <xdr:ext cx="469744" cy="259045"/>
    <xdr:sp macro="" textlink="">
      <xdr:nvSpPr>
        <xdr:cNvPr id="85" name="テキスト ボックス 84"/>
        <xdr:cNvSpPr txBox="1"/>
      </xdr:nvSpPr>
      <xdr:spPr>
        <a:xfrm>
          <a:off x="2673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160147</xdr:rowOff>
    </xdr:from>
    <xdr:to>
      <xdr:col>10</xdr:col>
      <xdr:colOff>165100</xdr:colOff>
      <xdr:row>35</xdr:row>
      <xdr:rowOff>90297</xdr:rowOff>
    </xdr:to>
    <xdr:sp macro="" textlink="">
      <xdr:nvSpPr>
        <xdr:cNvPr id="86" name="楕円 85"/>
        <xdr:cNvSpPr/>
      </xdr:nvSpPr>
      <xdr:spPr>
        <a:xfrm>
          <a:off x="1968500" y="598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106824</xdr:rowOff>
    </xdr:from>
    <xdr:ext cx="469744" cy="259045"/>
    <xdr:sp macro="" textlink="">
      <xdr:nvSpPr>
        <xdr:cNvPr id="87" name="テキスト ボックス 86"/>
        <xdr:cNvSpPr txBox="1"/>
      </xdr:nvSpPr>
      <xdr:spPr>
        <a:xfrm>
          <a:off x="1784428" y="576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52324</xdr:rowOff>
    </xdr:from>
    <xdr:to>
      <xdr:col>6</xdr:col>
      <xdr:colOff>38100</xdr:colOff>
      <xdr:row>35</xdr:row>
      <xdr:rowOff>153924</xdr:rowOff>
    </xdr:to>
    <xdr:sp macro="" textlink="">
      <xdr:nvSpPr>
        <xdr:cNvPr id="88" name="楕円 87"/>
        <xdr:cNvSpPr/>
      </xdr:nvSpPr>
      <xdr:spPr>
        <a:xfrm>
          <a:off x="1079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170451</xdr:rowOff>
    </xdr:from>
    <xdr:ext cx="469744" cy="259045"/>
    <xdr:sp macro="" textlink="">
      <xdr:nvSpPr>
        <xdr:cNvPr id="89" name="テキスト ボックス 88"/>
        <xdr:cNvSpPr txBox="1"/>
      </xdr:nvSpPr>
      <xdr:spPr>
        <a:xfrm>
          <a:off x="895428" y="58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154477</xdr:rowOff>
    </xdr:from>
    <xdr:to>
      <xdr:col>24</xdr:col>
      <xdr:colOff>63500</xdr:colOff>
      <xdr:row>56</xdr:row>
      <xdr:rowOff>164183</xdr:rowOff>
    </xdr:to>
    <xdr:cxnSp macro="">
      <xdr:nvCxnSpPr>
        <xdr:cNvPr id="116" name="直線コネクタ 115"/>
        <xdr:cNvCxnSpPr/>
      </xdr:nvCxnSpPr>
      <xdr:spPr>
        <a:xfrm flipV="1">
          <a:off x="3797300" y="9755677"/>
          <a:ext cx="8382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159405</xdr:rowOff>
    </xdr:from>
    <xdr:to>
      <xdr:col>19</xdr:col>
      <xdr:colOff>177800</xdr:colOff>
      <xdr:row>56</xdr:row>
      <xdr:rowOff>164183</xdr:rowOff>
    </xdr:to>
    <xdr:cxnSp macro="">
      <xdr:nvCxnSpPr>
        <xdr:cNvPr id="119" name="直線コネクタ 118"/>
        <xdr:cNvCxnSpPr/>
      </xdr:nvCxnSpPr>
      <xdr:spPr>
        <a:xfrm>
          <a:off x="2908300" y="9760605"/>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159405</xdr:rowOff>
    </xdr:from>
    <xdr:to>
      <xdr:col>15</xdr:col>
      <xdr:colOff>50800</xdr:colOff>
      <xdr:row>57</xdr:row>
      <xdr:rowOff>26781</xdr:rowOff>
    </xdr:to>
    <xdr:cxnSp macro="">
      <xdr:nvCxnSpPr>
        <xdr:cNvPr id="122" name="直線コネクタ 121"/>
        <xdr:cNvCxnSpPr/>
      </xdr:nvCxnSpPr>
      <xdr:spPr>
        <a:xfrm flipV="1">
          <a:off x="2019300" y="9760605"/>
          <a:ext cx="889000" cy="3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167329</xdr:rowOff>
    </xdr:from>
    <xdr:to>
      <xdr:col>10</xdr:col>
      <xdr:colOff>114300</xdr:colOff>
      <xdr:row>57</xdr:row>
      <xdr:rowOff>26781</xdr:rowOff>
    </xdr:to>
    <xdr:cxnSp macro="">
      <xdr:nvCxnSpPr>
        <xdr:cNvPr id="125" name="直線コネクタ 124"/>
        <xdr:cNvCxnSpPr/>
      </xdr:nvCxnSpPr>
      <xdr:spPr>
        <a:xfrm>
          <a:off x="1130300" y="9768529"/>
          <a:ext cx="889000" cy="3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80092</xdr:rowOff>
    </xdr:from>
    <xdr:ext cx="534377" cy="259045"/>
    <xdr:sp macro="" textlink="">
      <xdr:nvSpPr>
        <xdr:cNvPr id="127" name="テキスト ボックス 126"/>
        <xdr:cNvSpPr txBox="1"/>
      </xdr:nvSpPr>
      <xdr:spPr>
        <a:xfrm>
          <a:off x="1752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61937</xdr:rowOff>
    </xdr:from>
    <xdr:ext cx="534377" cy="259045"/>
    <xdr:sp macro="" textlink="">
      <xdr:nvSpPr>
        <xdr:cNvPr id="129" name="テキスト ボックス 128"/>
        <xdr:cNvSpPr txBox="1"/>
      </xdr:nvSpPr>
      <xdr:spPr>
        <a:xfrm>
          <a:off x="863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103677</xdr:rowOff>
    </xdr:from>
    <xdr:to>
      <xdr:col>24</xdr:col>
      <xdr:colOff>114300</xdr:colOff>
      <xdr:row>57</xdr:row>
      <xdr:rowOff>33827</xdr:rowOff>
    </xdr:to>
    <xdr:sp macro="" textlink="">
      <xdr:nvSpPr>
        <xdr:cNvPr id="135" name="楕円 134"/>
        <xdr:cNvSpPr/>
      </xdr:nvSpPr>
      <xdr:spPr>
        <a:xfrm>
          <a:off x="4584700" y="97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126554</xdr:rowOff>
    </xdr:from>
    <xdr:ext cx="534377" cy="259045"/>
    <xdr:sp macro="" textlink="">
      <xdr:nvSpPr>
        <xdr:cNvPr id="136" name="総務費該当値テキスト"/>
        <xdr:cNvSpPr txBox="1"/>
      </xdr:nvSpPr>
      <xdr:spPr>
        <a:xfrm>
          <a:off x="4686300" y="95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113383</xdr:rowOff>
    </xdr:from>
    <xdr:to>
      <xdr:col>20</xdr:col>
      <xdr:colOff>38100</xdr:colOff>
      <xdr:row>57</xdr:row>
      <xdr:rowOff>43533</xdr:rowOff>
    </xdr:to>
    <xdr:sp macro="" textlink="">
      <xdr:nvSpPr>
        <xdr:cNvPr id="137" name="楕円 136"/>
        <xdr:cNvSpPr/>
      </xdr:nvSpPr>
      <xdr:spPr>
        <a:xfrm>
          <a:off x="3746500" y="97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60060</xdr:rowOff>
    </xdr:from>
    <xdr:ext cx="534377" cy="259045"/>
    <xdr:sp macro="" textlink="">
      <xdr:nvSpPr>
        <xdr:cNvPr id="138" name="テキスト ボックス 137"/>
        <xdr:cNvSpPr txBox="1"/>
      </xdr:nvSpPr>
      <xdr:spPr>
        <a:xfrm>
          <a:off x="3530111" y="948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108605</xdr:rowOff>
    </xdr:from>
    <xdr:to>
      <xdr:col>15</xdr:col>
      <xdr:colOff>101600</xdr:colOff>
      <xdr:row>57</xdr:row>
      <xdr:rowOff>38755</xdr:rowOff>
    </xdr:to>
    <xdr:sp macro="" textlink="">
      <xdr:nvSpPr>
        <xdr:cNvPr id="139" name="楕円 138"/>
        <xdr:cNvSpPr/>
      </xdr:nvSpPr>
      <xdr:spPr>
        <a:xfrm>
          <a:off x="2857500" y="97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55282</xdr:rowOff>
    </xdr:from>
    <xdr:ext cx="534377" cy="259045"/>
    <xdr:sp macro="" textlink="">
      <xdr:nvSpPr>
        <xdr:cNvPr id="140" name="テキスト ボックス 139"/>
        <xdr:cNvSpPr txBox="1"/>
      </xdr:nvSpPr>
      <xdr:spPr>
        <a:xfrm>
          <a:off x="2641111" y="9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147431</xdr:rowOff>
    </xdr:from>
    <xdr:to>
      <xdr:col>10</xdr:col>
      <xdr:colOff>165100</xdr:colOff>
      <xdr:row>57</xdr:row>
      <xdr:rowOff>77581</xdr:rowOff>
    </xdr:to>
    <xdr:sp macro="" textlink="">
      <xdr:nvSpPr>
        <xdr:cNvPr id="141" name="楕円 140"/>
        <xdr:cNvSpPr/>
      </xdr:nvSpPr>
      <xdr:spPr>
        <a:xfrm>
          <a:off x="1968500" y="97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94108</xdr:rowOff>
    </xdr:from>
    <xdr:ext cx="534377" cy="259045"/>
    <xdr:sp macro="" textlink="">
      <xdr:nvSpPr>
        <xdr:cNvPr id="142" name="テキスト ボックス 141"/>
        <xdr:cNvSpPr txBox="1"/>
      </xdr:nvSpPr>
      <xdr:spPr>
        <a:xfrm>
          <a:off x="1752111" y="952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116529</xdr:rowOff>
    </xdr:from>
    <xdr:to>
      <xdr:col>6</xdr:col>
      <xdr:colOff>38100</xdr:colOff>
      <xdr:row>57</xdr:row>
      <xdr:rowOff>46679</xdr:rowOff>
    </xdr:to>
    <xdr:sp macro="" textlink="">
      <xdr:nvSpPr>
        <xdr:cNvPr id="143" name="楕円 142"/>
        <xdr:cNvSpPr/>
      </xdr:nvSpPr>
      <xdr:spPr>
        <a:xfrm>
          <a:off x="1079500" y="97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63206</xdr:rowOff>
    </xdr:from>
    <xdr:ext cx="534377" cy="259045"/>
    <xdr:sp macro="" textlink="">
      <xdr:nvSpPr>
        <xdr:cNvPr id="144" name="テキスト ボックス 143"/>
        <xdr:cNvSpPr txBox="1"/>
      </xdr:nvSpPr>
      <xdr:spPr>
        <a:xfrm>
          <a:off x="863111" y="949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23727</xdr:rowOff>
    </xdr:from>
    <xdr:to>
      <xdr:col>24</xdr:col>
      <xdr:colOff>63500</xdr:colOff>
      <xdr:row>77</xdr:row>
      <xdr:rowOff>29181</xdr:rowOff>
    </xdr:to>
    <xdr:cxnSp macro="">
      <xdr:nvCxnSpPr>
        <xdr:cNvPr id="172" name="直線コネクタ 171"/>
        <xdr:cNvCxnSpPr/>
      </xdr:nvCxnSpPr>
      <xdr:spPr>
        <a:xfrm>
          <a:off x="3797300" y="13225377"/>
          <a:ext cx="8382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22487</xdr:rowOff>
    </xdr:from>
    <xdr:to>
      <xdr:col>19</xdr:col>
      <xdr:colOff>177800</xdr:colOff>
      <xdr:row>77</xdr:row>
      <xdr:rowOff>23727</xdr:rowOff>
    </xdr:to>
    <xdr:cxnSp macro="">
      <xdr:nvCxnSpPr>
        <xdr:cNvPr id="175" name="直線コネクタ 174"/>
        <xdr:cNvCxnSpPr/>
      </xdr:nvCxnSpPr>
      <xdr:spPr>
        <a:xfrm>
          <a:off x="2908300" y="13224137"/>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22487</xdr:rowOff>
    </xdr:from>
    <xdr:to>
      <xdr:col>15</xdr:col>
      <xdr:colOff>50800</xdr:colOff>
      <xdr:row>77</xdr:row>
      <xdr:rowOff>79656</xdr:rowOff>
    </xdr:to>
    <xdr:cxnSp macro="">
      <xdr:nvCxnSpPr>
        <xdr:cNvPr id="178" name="直線コネクタ 177"/>
        <xdr:cNvCxnSpPr/>
      </xdr:nvCxnSpPr>
      <xdr:spPr>
        <a:xfrm flipV="1">
          <a:off x="2019300" y="13224137"/>
          <a:ext cx="889000" cy="5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79656</xdr:rowOff>
    </xdr:from>
    <xdr:to>
      <xdr:col>10</xdr:col>
      <xdr:colOff>114300</xdr:colOff>
      <xdr:row>77</xdr:row>
      <xdr:rowOff>114906</xdr:rowOff>
    </xdr:to>
    <xdr:cxnSp macro="">
      <xdr:nvCxnSpPr>
        <xdr:cNvPr id="181" name="直線コネクタ 180"/>
        <xdr:cNvCxnSpPr/>
      </xdr:nvCxnSpPr>
      <xdr:spPr>
        <a:xfrm flipV="1">
          <a:off x="1130300" y="13281306"/>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150894</xdr:rowOff>
    </xdr:from>
    <xdr:ext cx="599010" cy="259045"/>
    <xdr:sp macro="" textlink="">
      <xdr:nvSpPr>
        <xdr:cNvPr id="183" name="テキスト ボックス 182"/>
        <xdr:cNvSpPr txBox="1"/>
      </xdr:nvSpPr>
      <xdr:spPr>
        <a:xfrm>
          <a:off x="1719795"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9605</xdr:rowOff>
    </xdr:from>
    <xdr:ext cx="599010" cy="259045"/>
    <xdr:sp macro="" textlink="">
      <xdr:nvSpPr>
        <xdr:cNvPr id="185" name="テキスト ボックス 184"/>
        <xdr:cNvSpPr txBox="1"/>
      </xdr:nvSpPr>
      <xdr:spPr>
        <a:xfrm>
          <a:off x="830795" y="133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149831</xdr:rowOff>
    </xdr:from>
    <xdr:to>
      <xdr:col>24</xdr:col>
      <xdr:colOff>114300</xdr:colOff>
      <xdr:row>77</xdr:row>
      <xdr:rowOff>79981</xdr:rowOff>
    </xdr:to>
    <xdr:sp macro="" textlink="">
      <xdr:nvSpPr>
        <xdr:cNvPr id="191" name="楕円 190"/>
        <xdr:cNvSpPr/>
      </xdr:nvSpPr>
      <xdr:spPr>
        <a:xfrm>
          <a:off x="4584700" y="1318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1258</xdr:rowOff>
    </xdr:from>
    <xdr:ext cx="599010" cy="259045"/>
    <xdr:sp macro="" textlink="">
      <xdr:nvSpPr>
        <xdr:cNvPr id="192" name="民生費該当値テキスト"/>
        <xdr:cNvSpPr txBox="1"/>
      </xdr:nvSpPr>
      <xdr:spPr>
        <a:xfrm>
          <a:off x="4686300" y="1303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144377</xdr:rowOff>
    </xdr:from>
    <xdr:to>
      <xdr:col>20</xdr:col>
      <xdr:colOff>38100</xdr:colOff>
      <xdr:row>77</xdr:row>
      <xdr:rowOff>74527</xdr:rowOff>
    </xdr:to>
    <xdr:sp macro="" textlink="">
      <xdr:nvSpPr>
        <xdr:cNvPr id="193" name="楕円 192"/>
        <xdr:cNvSpPr/>
      </xdr:nvSpPr>
      <xdr:spPr>
        <a:xfrm>
          <a:off x="3746500" y="131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91053</xdr:rowOff>
    </xdr:from>
    <xdr:ext cx="599010" cy="259045"/>
    <xdr:sp macro="" textlink="">
      <xdr:nvSpPr>
        <xdr:cNvPr id="194" name="テキスト ボックス 193"/>
        <xdr:cNvSpPr txBox="1"/>
      </xdr:nvSpPr>
      <xdr:spPr>
        <a:xfrm>
          <a:off x="3497795" y="1294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143137</xdr:rowOff>
    </xdr:from>
    <xdr:to>
      <xdr:col>15</xdr:col>
      <xdr:colOff>101600</xdr:colOff>
      <xdr:row>77</xdr:row>
      <xdr:rowOff>73287</xdr:rowOff>
    </xdr:to>
    <xdr:sp macro="" textlink="">
      <xdr:nvSpPr>
        <xdr:cNvPr id="195" name="楕円 194"/>
        <xdr:cNvSpPr/>
      </xdr:nvSpPr>
      <xdr:spPr>
        <a:xfrm>
          <a:off x="2857500" y="131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89815</xdr:rowOff>
    </xdr:from>
    <xdr:ext cx="599010" cy="259045"/>
    <xdr:sp macro="" textlink="">
      <xdr:nvSpPr>
        <xdr:cNvPr id="196" name="テキスト ボックス 195"/>
        <xdr:cNvSpPr txBox="1"/>
      </xdr:nvSpPr>
      <xdr:spPr>
        <a:xfrm>
          <a:off x="2608795" y="1294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28856</xdr:rowOff>
    </xdr:from>
    <xdr:to>
      <xdr:col>10</xdr:col>
      <xdr:colOff>165100</xdr:colOff>
      <xdr:row>77</xdr:row>
      <xdr:rowOff>130456</xdr:rowOff>
    </xdr:to>
    <xdr:sp macro="" textlink="">
      <xdr:nvSpPr>
        <xdr:cNvPr id="197" name="楕円 196"/>
        <xdr:cNvSpPr/>
      </xdr:nvSpPr>
      <xdr:spPr>
        <a:xfrm>
          <a:off x="1968500" y="132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146983</xdr:rowOff>
    </xdr:from>
    <xdr:ext cx="599010" cy="259045"/>
    <xdr:sp macro="" textlink="">
      <xdr:nvSpPr>
        <xdr:cNvPr id="198" name="テキスト ボックス 197"/>
        <xdr:cNvSpPr txBox="1"/>
      </xdr:nvSpPr>
      <xdr:spPr>
        <a:xfrm>
          <a:off x="1719795" y="1300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64106</xdr:rowOff>
    </xdr:from>
    <xdr:to>
      <xdr:col>6</xdr:col>
      <xdr:colOff>38100</xdr:colOff>
      <xdr:row>77</xdr:row>
      <xdr:rowOff>165706</xdr:rowOff>
    </xdr:to>
    <xdr:sp macro="" textlink="">
      <xdr:nvSpPr>
        <xdr:cNvPr id="199" name="楕円 198"/>
        <xdr:cNvSpPr/>
      </xdr:nvSpPr>
      <xdr:spPr>
        <a:xfrm>
          <a:off x="1079500" y="132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10783</xdr:rowOff>
    </xdr:from>
    <xdr:ext cx="599010" cy="259045"/>
    <xdr:sp macro="" textlink="">
      <xdr:nvSpPr>
        <xdr:cNvPr id="200" name="テキスト ボックス 199"/>
        <xdr:cNvSpPr txBox="1"/>
      </xdr:nvSpPr>
      <xdr:spPr>
        <a:xfrm>
          <a:off x="830795" y="1304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5649</xdr:rowOff>
    </xdr:from>
    <xdr:to>
      <xdr:col>24</xdr:col>
      <xdr:colOff>63500</xdr:colOff>
      <xdr:row>94</xdr:row>
      <xdr:rowOff>7547</xdr:rowOff>
    </xdr:to>
    <xdr:cxnSp macro="">
      <xdr:nvCxnSpPr>
        <xdr:cNvPr id="228" name="直線コネクタ 227"/>
        <xdr:cNvCxnSpPr/>
      </xdr:nvCxnSpPr>
      <xdr:spPr>
        <a:xfrm flipV="1">
          <a:off x="3797300" y="16121949"/>
          <a:ext cx="8382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167452</xdr:rowOff>
    </xdr:from>
    <xdr:to>
      <xdr:col>19</xdr:col>
      <xdr:colOff>177800</xdr:colOff>
      <xdr:row>94</xdr:row>
      <xdr:rowOff>7547</xdr:rowOff>
    </xdr:to>
    <xdr:cxnSp macro="">
      <xdr:nvCxnSpPr>
        <xdr:cNvPr id="231" name="直線コネクタ 230"/>
        <xdr:cNvCxnSpPr/>
      </xdr:nvCxnSpPr>
      <xdr:spPr>
        <a:xfrm>
          <a:off x="2908300" y="16112302"/>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167452</xdr:rowOff>
    </xdr:from>
    <xdr:to>
      <xdr:col>15</xdr:col>
      <xdr:colOff>50800</xdr:colOff>
      <xdr:row>94</xdr:row>
      <xdr:rowOff>9764</xdr:rowOff>
    </xdr:to>
    <xdr:cxnSp macro="">
      <xdr:nvCxnSpPr>
        <xdr:cNvPr id="234" name="直線コネクタ 233"/>
        <xdr:cNvCxnSpPr/>
      </xdr:nvCxnSpPr>
      <xdr:spPr>
        <a:xfrm flipV="1">
          <a:off x="2019300" y="16112302"/>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143153</xdr:rowOff>
    </xdr:from>
    <xdr:to>
      <xdr:col>10</xdr:col>
      <xdr:colOff>114300</xdr:colOff>
      <xdr:row>94</xdr:row>
      <xdr:rowOff>9764</xdr:rowOff>
    </xdr:to>
    <xdr:cxnSp macro="">
      <xdr:nvCxnSpPr>
        <xdr:cNvPr id="237" name="直線コネクタ 236"/>
        <xdr:cNvCxnSpPr/>
      </xdr:nvCxnSpPr>
      <xdr:spPr>
        <a:xfrm>
          <a:off x="1130300" y="16088003"/>
          <a:ext cx="8890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126299</xdr:rowOff>
    </xdr:from>
    <xdr:to>
      <xdr:col>24</xdr:col>
      <xdr:colOff>114300</xdr:colOff>
      <xdr:row>94</xdr:row>
      <xdr:rowOff>56449</xdr:rowOff>
    </xdr:to>
    <xdr:sp macro="" textlink="">
      <xdr:nvSpPr>
        <xdr:cNvPr id="247" name="楕円 246"/>
        <xdr:cNvSpPr/>
      </xdr:nvSpPr>
      <xdr:spPr>
        <a:xfrm>
          <a:off x="4584700" y="160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149176</xdr:rowOff>
    </xdr:from>
    <xdr:ext cx="534377" cy="259045"/>
    <xdr:sp macro="" textlink="">
      <xdr:nvSpPr>
        <xdr:cNvPr id="248" name="衛生費該当値テキスト"/>
        <xdr:cNvSpPr txBox="1"/>
      </xdr:nvSpPr>
      <xdr:spPr>
        <a:xfrm>
          <a:off x="4686300" y="1592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128197</xdr:rowOff>
    </xdr:from>
    <xdr:to>
      <xdr:col>20</xdr:col>
      <xdr:colOff>38100</xdr:colOff>
      <xdr:row>94</xdr:row>
      <xdr:rowOff>58347</xdr:rowOff>
    </xdr:to>
    <xdr:sp macro="" textlink="">
      <xdr:nvSpPr>
        <xdr:cNvPr id="249" name="楕円 248"/>
        <xdr:cNvSpPr/>
      </xdr:nvSpPr>
      <xdr:spPr>
        <a:xfrm>
          <a:off x="3746500" y="1607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74874</xdr:rowOff>
    </xdr:from>
    <xdr:ext cx="534377" cy="259045"/>
    <xdr:sp macro="" textlink="">
      <xdr:nvSpPr>
        <xdr:cNvPr id="250" name="テキスト ボックス 249"/>
        <xdr:cNvSpPr txBox="1"/>
      </xdr:nvSpPr>
      <xdr:spPr>
        <a:xfrm>
          <a:off x="3530111" y="158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116652</xdr:rowOff>
    </xdr:from>
    <xdr:to>
      <xdr:col>15</xdr:col>
      <xdr:colOff>101600</xdr:colOff>
      <xdr:row>94</xdr:row>
      <xdr:rowOff>46802</xdr:rowOff>
    </xdr:to>
    <xdr:sp macro="" textlink="">
      <xdr:nvSpPr>
        <xdr:cNvPr id="251" name="楕円 250"/>
        <xdr:cNvSpPr/>
      </xdr:nvSpPr>
      <xdr:spPr>
        <a:xfrm>
          <a:off x="2857500" y="160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63329</xdr:rowOff>
    </xdr:from>
    <xdr:ext cx="534377" cy="259045"/>
    <xdr:sp macro="" textlink="">
      <xdr:nvSpPr>
        <xdr:cNvPr id="252" name="テキスト ボックス 251"/>
        <xdr:cNvSpPr txBox="1"/>
      </xdr:nvSpPr>
      <xdr:spPr>
        <a:xfrm>
          <a:off x="2641111" y="1583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130414</xdr:rowOff>
    </xdr:from>
    <xdr:to>
      <xdr:col>10</xdr:col>
      <xdr:colOff>165100</xdr:colOff>
      <xdr:row>94</xdr:row>
      <xdr:rowOff>60564</xdr:rowOff>
    </xdr:to>
    <xdr:sp macro="" textlink="">
      <xdr:nvSpPr>
        <xdr:cNvPr id="253" name="楕円 252"/>
        <xdr:cNvSpPr/>
      </xdr:nvSpPr>
      <xdr:spPr>
        <a:xfrm>
          <a:off x="1968500" y="160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77091</xdr:rowOff>
    </xdr:from>
    <xdr:ext cx="534377" cy="259045"/>
    <xdr:sp macro="" textlink="">
      <xdr:nvSpPr>
        <xdr:cNvPr id="254" name="テキスト ボックス 253"/>
        <xdr:cNvSpPr txBox="1"/>
      </xdr:nvSpPr>
      <xdr:spPr>
        <a:xfrm>
          <a:off x="1752111" y="158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92353</xdr:rowOff>
    </xdr:from>
    <xdr:to>
      <xdr:col>6</xdr:col>
      <xdr:colOff>38100</xdr:colOff>
      <xdr:row>94</xdr:row>
      <xdr:rowOff>22503</xdr:rowOff>
    </xdr:to>
    <xdr:sp macro="" textlink="">
      <xdr:nvSpPr>
        <xdr:cNvPr id="255" name="楕円 254"/>
        <xdr:cNvSpPr/>
      </xdr:nvSpPr>
      <xdr:spPr>
        <a:xfrm>
          <a:off x="1079500" y="160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39030</xdr:rowOff>
    </xdr:from>
    <xdr:ext cx="534377" cy="259045"/>
    <xdr:sp macro="" textlink="">
      <xdr:nvSpPr>
        <xdr:cNvPr id="256" name="テキスト ボックス 255"/>
        <xdr:cNvSpPr txBox="1"/>
      </xdr:nvSpPr>
      <xdr:spPr>
        <a:xfrm>
          <a:off x="863111" y="158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88722</xdr:rowOff>
    </xdr:from>
    <xdr:to>
      <xdr:col>55</xdr:col>
      <xdr:colOff>0</xdr:colOff>
      <xdr:row>38</xdr:row>
      <xdr:rowOff>95077</xdr:rowOff>
    </xdr:to>
    <xdr:cxnSp macro="">
      <xdr:nvCxnSpPr>
        <xdr:cNvPr id="283" name="直線コネクタ 282"/>
        <xdr:cNvCxnSpPr/>
      </xdr:nvCxnSpPr>
      <xdr:spPr>
        <a:xfrm flipV="1">
          <a:off x="9639300" y="6603822"/>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47665</xdr:rowOff>
    </xdr:from>
    <xdr:to>
      <xdr:col>50</xdr:col>
      <xdr:colOff>114300</xdr:colOff>
      <xdr:row>38</xdr:row>
      <xdr:rowOff>95077</xdr:rowOff>
    </xdr:to>
    <xdr:cxnSp macro="">
      <xdr:nvCxnSpPr>
        <xdr:cNvPr id="286" name="直線コネクタ 285"/>
        <xdr:cNvCxnSpPr/>
      </xdr:nvCxnSpPr>
      <xdr:spPr>
        <a:xfrm>
          <a:off x="8750300" y="6562765"/>
          <a:ext cx="889000" cy="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36510</xdr:rowOff>
    </xdr:from>
    <xdr:to>
      <xdr:col>45</xdr:col>
      <xdr:colOff>177800</xdr:colOff>
      <xdr:row>38</xdr:row>
      <xdr:rowOff>47665</xdr:rowOff>
    </xdr:to>
    <xdr:cxnSp macro="">
      <xdr:nvCxnSpPr>
        <xdr:cNvPr id="289" name="直線コネクタ 288"/>
        <xdr:cNvCxnSpPr/>
      </xdr:nvCxnSpPr>
      <xdr:spPr>
        <a:xfrm>
          <a:off x="7861300" y="6551610"/>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1" name="テキスト ボックス 290"/>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132659</xdr:rowOff>
    </xdr:from>
    <xdr:to>
      <xdr:col>41</xdr:col>
      <xdr:colOff>50800</xdr:colOff>
      <xdr:row>38</xdr:row>
      <xdr:rowOff>36510</xdr:rowOff>
    </xdr:to>
    <xdr:cxnSp macro="">
      <xdr:nvCxnSpPr>
        <xdr:cNvPr id="292" name="直線コネクタ 291"/>
        <xdr:cNvCxnSpPr/>
      </xdr:nvCxnSpPr>
      <xdr:spPr>
        <a:xfrm>
          <a:off x="6972300" y="6476309"/>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4" name="テキスト ボックス 293"/>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110624</xdr:rowOff>
    </xdr:from>
    <xdr:ext cx="469744" cy="259045"/>
    <xdr:sp macro="" textlink="">
      <xdr:nvSpPr>
        <xdr:cNvPr id="296" name="テキスト ボックス 295"/>
        <xdr:cNvSpPr txBox="1"/>
      </xdr:nvSpPr>
      <xdr:spPr>
        <a:xfrm>
          <a:off x="6737428"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37922</xdr:rowOff>
    </xdr:from>
    <xdr:to>
      <xdr:col>55</xdr:col>
      <xdr:colOff>50800</xdr:colOff>
      <xdr:row>38</xdr:row>
      <xdr:rowOff>139522</xdr:rowOff>
    </xdr:to>
    <xdr:sp macro="" textlink="">
      <xdr:nvSpPr>
        <xdr:cNvPr id="302" name="楕円 301"/>
        <xdr:cNvSpPr/>
      </xdr:nvSpPr>
      <xdr:spPr>
        <a:xfrm>
          <a:off x="10426700" y="6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469744" cy="259045"/>
    <xdr:sp macro="" textlink="">
      <xdr:nvSpPr>
        <xdr:cNvPr id="303" name="労働費該当値テキスト"/>
        <xdr:cNvSpPr txBox="1"/>
      </xdr:nvSpPr>
      <xdr:spPr>
        <a:xfrm>
          <a:off x="10528300"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44277</xdr:rowOff>
    </xdr:from>
    <xdr:to>
      <xdr:col>50</xdr:col>
      <xdr:colOff>165100</xdr:colOff>
      <xdr:row>38</xdr:row>
      <xdr:rowOff>145877</xdr:rowOff>
    </xdr:to>
    <xdr:sp macro="" textlink="">
      <xdr:nvSpPr>
        <xdr:cNvPr id="304" name="楕円 303"/>
        <xdr:cNvSpPr/>
      </xdr:nvSpPr>
      <xdr:spPr>
        <a:xfrm>
          <a:off x="9588500" y="65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137004</xdr:rowOff>
    </xdr:from>
    <xdr:ext cx="378565" cy="259045"/>
    <xdr:sp macro="" textlink="">
      <xdr:nvSpPr>
        <xdr:cNvPr id="305" name="テキスト ボックス 304"/>
        <xdr:cNvSpPr txBox="1"/>
      </xdr:nvSpPr>
      <xdr:spPr>
        <a:xfrm>
          <a:off x="9450017" y="6652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168315</xdr:rowOff>
    </xdr:from>
    <xdr:to>
      <xdr:col>46</xdr:col>
      <xdr:colOff>38100</xdr:colOff>
      <xdr:row>38</xdr:row>
      <xdr:rowOff>98465</xdr:rowOff>
    </xdr:to>
    <xdr:sp macro="" textlink="">
      <xdr:nvSpPr>
        <xdr:cNvPr id="306" name="楕円 305"/>
        <xdr:cNvSpPr/>
      </xdr:nvSpPr>
      <xdr:spPr>
        <a:xfrm>
          <a:off x="8699500" y="65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114993</xdr:rowOff>
    </xdr:from>
    <xdr:ext cx="469744" cy="259045"/>
    <xdr:sp macro="" textlink="">
      <xdr:nvSpPr>
        <xdr:cNvPr id="307" name="テキスト ボックス 306"/>
        <xdr:cNvSpPr txBox="1"/>
      </xdr:nvSpPr>
      <xdr:spPr>
        <a:xfrm>
          <a:off x="8515428" y="628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157160</xdr:rowOff>
    </xdr:from>
    <xdr:to>
      <xdr:col>41</xdr:col>
      <xdr:colOff>101600</xdr:colOff>
      <xdr:row>38</xdr:row>
      <xdr:rowOff>87309</xdr:rowOff>
    </xdr:to>
    <xdr:sp macro="" textlink="">
      <xdr:nvSpPr>
        <xdr:cNvPr id="308" name="楕円 307"/>
        <xdr:cNvSpPr/>
      </xdr:nvSpPr>
      <xdr:spPr>
        <a:xfrm>
          <a:off x="7810500" y="6500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103837</xdr:rowOff>
    </xdr:from>
    <xdr:ext cx="469744" cy="259045"/>
    <xdr:sp macro="" textlink="">
      <xdr:nvSpPr>
        <xdr:cNvPr id="309" name="テキスト ボックス 308"/>
        <xdr:cNvSpPr txBox="1"/>
      </xdr:nvSpPr>
      <xdr:spPr>
        <a:xfrm>
          <a:off x="7626428" y="627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81859</xdr:rowOff>
    </xdr:from>
    <xdr:to>
      <xdr:col>36</xdr:col>
      <xdr:colOff>165100</xdr:colOff>
      <xdr:row>38</xdr:row>
      <xdr:rowOff>12009</xdr:rowOff>
    </xdr:to>
    <xdr:sp macro="" textlink="">
      <xdr:nvSpPr>
        <xdr:cNvPr id="310" name="楕円 309"/>
        <xdr:cNvSpPr/>
      </xdr:nvSpPr>
      <xdr:spPr>
        <a:xfrm>
          <a:off x="6921500" y="64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28536</xdr:rowOff>
    </xdr:from>
    <xdr:ext cx="469744" cy="259045"/>
    <xdr:sp macro="" textlink="">
      <xdr:nvSpPr>
        <xdr:cNvPr id="311" name="テキスト ボックス 310"/>
        <xdr:cNvSpPr txBox="1"/>
      </xdr:nvSpPr>
      <xdr:spPr>
        <a:xfrm>
          <a:off x="6737428" y="620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94563</xdr:rowOff>
    </xdr:from>
    <xdr:to>
      <xdr:col>55</xdr:col>
      <xdr:colOff>0</xdr:colOff>
      <xdr:row>57</xdr:row>
      <xdr:rowOff>95106</xdr:rowOff>
    </xdr:to>
    <xdr:cxnSp macro="">
      <xdr:nvCxnSpPr>
        <xdr:cNvPr id="336" name="直線コネクタ 335"/>
        <xdr:cNvCxnSpPr/>
      </xdr:nvCxnSpPr>
      <xdr:spPr>
        <a:xfrm flipV="1">
          <a:off x="9639300" y="9867213"/>
          <a:ext cx="8382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42722</xdr:rowOff>
    </xdr:from>
    <xdr:to>
      <xdr:col>50</xdr:col>
      <xdr:colOff>114300</xdr:colOff>
      <xdr:row>57</xdr:row>
      <xdr:rowOff>95106</xdr:rowOff>
    </xdr:to>
    <xdr:cxnSp macro="">
      <xdr:nvCxnSpPr>
        <xdr:cNvPr id="339" name="直線コネクタ 338"/>
        <xdr:cNvCxnSpPr/>
      </xdr:nvCxnSpPr>
      <xdr:spPr>
        <a:xfrm>
          <a:off x="8750300" y="9815372"/>
          <a:ext cx="889000" cy="5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42722</xdr:rowOff>
    </xdr:from>
    <xdr:to>
      <xdr:col>45</xdr:col>
      <xdr:colOff>177800</xdr:colOff>
      <xdr:row>57</xdr:row>
      <xdr:rowOff>117828</xdr:rowOff>
    </xdr:to>
    <xdr:cxnSp macro="">
      <xdr:nvCxnSpPr>
        <xdr:cNvPr id="342" name="直線コネクタ 341"/>
        <xdr:cNvCxnSpPr/>
      </xdr:nvCxnSpPr>
      <xdr:spPr>
        <a:xfrm flipV="1">
          <a:off x="7861300" y="9815372"/>
          <a:ext cx="889000" cy="7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101501</xdr:rowOff>
    </xdr:from>
    <xdr:to>
      <xdr:col>41</xdr:col>
      <xdr:colOff>50800</xdr:colOff>
      <xdr:row>57</xdr:row>
      <xdr:rowOff>117828</xdr:rowOff>
    </xdr:to>
    <xdr:cxnSp macro="">
      <xdr:nvCxnSpPr>
        <xdr:cNvPr id="345" name="直線コネクタ 344"/>
        <xdr:cNvCxnSpPr/>
      </xdr:nvCxnSpPr>
      <xdr:spPr>
        <a:xfrm>
          <a:off x="6972300" y="987415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159355</xdr:rowOff>
    </xdr:from>
    <xdr:ext cx="534377" cy="259045"/>
    <xdr:sp macro="" textlink="">
      <xdr:nvSpPr>
        <xdr:cNvPr id="349" name="テキスト ボックス 348"/>
        <xdr:cNvSpPr txBox="1"/>
      </xdr:nvSpPr>
      <xdr:spPr>
        <a:xfrm>
          <a:off x="6705111" y="99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43763</xdr:rowOff>
    </xdr:from>
    <xdr:to>
      <xdr:col>55</xdr:col>
      <xdr:colOff>50800</xdr:colOff>
      <xdr:row>57</xdr:row>
      <xdr:rowOff>145363</xdr:rowOff>
    </xdr:to>
    <xdr:sp macro="" textlink="">
      <xdr:nvSpPr>
        <xdr:cNvPr id="355" name="楕円 354"/>
        <xdr:cNvSpPr/>
      </xdr:nvSpPr>
      <xdr:spPr>
        <a:xfrm>
          <a:off x="10426700" y="98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3140</xdr:rowOff>
    </xdr:from>
    <xdr:ext cx="534377" cy="259045"/>
    <xdr:sp macro="" textlink="">
      <xdr:nvSpPr>
        <xdr:cNvPr id="356" name="農林水産業費該当値テキスト"/>
        <xdr:cNvSpPr txBox="1"/>
      </xdr:nvSpPr>
      <xdr:spPr>
        <a:xfrm>
          <a:off x="10528300" y="960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44306</xdr:rowOff>
    </xdr:from>
    <xdr:to>
      <xdr:col>50</xdr:col>
      <xdr:colOff>165100</xdr:colOff>
      <xdr:row>57</xdr:row>
      <xdr:rowOff>145906</xdr:rowOff>
    </xdr:to>
    <xdr:sp macro="" textlink="">
      <xdr:nvSpPr>
        <xdr:cNvPr id="357" name="楕円 356"/>
        <xdr:cNvSpPr/>
      </xdr:nvSpPr>
      <xdr:spPr>
        <a:xfrm>
          <a:off x="9588500" y="98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162433</xdr:rowOff>
    </xdr:from>
    <xdr:ext cx="534377" cy="259045"/>
    <xdr:sp macro="" textlink="">
      <xdr:nvSpPr>
        <xdr:cNvPr id="358" name="テキスト ボックス 357"/>
        <xdr:cNvSpPr txBox="1"/>
      </xdr:nvSpPr>
      <xdr:spPr>
        <a:xfrm>
          <a:off x="9372111" y="959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163372</xdr:rowOff>
    </xdr:from>
    <xdr:to>
      <xdr:col>46</xdr:col>
      <xdr:colOff>38100</xdr:colOff>
      <xdr:row>57</xdr:row>
      <xdr:rowOff>93522</xdr:rowOff>
    </xdr:to>
    <xdr:sp macro="" textlink="">
      <xdr:nvSpPr>
        <xdr:cNvPr id="359" name="楕円 358"/>
        <xdr:cNvSpPr/>
      </xdr:nvSpPr>
      <xdr:spPr>
        <a:xfrm>
          <a:off x="8699500" y="97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110049</xdr:rowOff>
    </xdr:from>
    <xdr:ext cx="534377" cy="259045"/>
    <xdr:sp macro="" textlink="">
      <xdr:nvSpPr>
        <xdr:cNvPr id="360" name="テキスト ボックス 359"/>
        <xdr:cNvSpPr txBox="1"/>
      </xdr:nvSpPr>
      <xdr:spPr>
        <a:xfrm>
          <a:off x="8483111" y="95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67028</xdr:rowOff>
    </xdr:from>
    <xdr:to>
      <xdr:col>41</xdr:col>
      <xdr:colOff>101600</xdr:colOff>
      <xdr:row>57</xdr:row>
      <xdr:rowOff>168628</xdr:rowOff>
    </xdr:to>
    <xdr:sp macro="" textlink="">
      <xdr:nvSpPr>
        <xdr:cNvPr id="361" name="楕円 360"/>
        <xdr:cNvSpPr/>
      </xdr:nvSpPr>
      <xdr:spPr>
        <a:xfrm>
          <a:off x="7810500" y="983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159755</xdr:rowOff>
    </xdr:from>
    <xdr:ext cx="534377" cy="259045"/>
    <xdr:sp macro="" textlink="">
      <xdr:nvSpPr>
        <xdr:cNvPr id="362" name="テキスト ボックス 361"/>
        <xdr:cNvSpPr txBox="1"/>
      </xdr:nvSpPr>
      <xdr:spPr>
        <a:xfrm>
          <a:off x="7594111" y="993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50701</xdr:rowOff>
    </xdr:from>
    <xdr:to>
      <xdr:col>36</xdr:col>
      <xdr:colOff>165100</xdr:colOff>
      <xdr:row>57</xdr:row>
      <xdr:rowOff>152301</xdr:rowOff>
    </xdr:to>
    <xdr:sp macro="" textlink="">
      <xdr:nvSpPr>
        <xdr:cNvPr id="363" name="楕円 362"/>
        <xdr:cNvSpPr/>
      </xdr:nvSpPr>
      <xdr:spPr>
        <a:xfrm>
          <a:off x="6921500" y="98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168828</xdr:rowOff>
    </xdr:from>
    <xdr:ext cx="534377" cy="259045"/>
    <xdr:sp macro="" textlink="">
      <xdr:nvSpPr>
        <xdr:cNvPr id="364" name="テキスト ボックス 363"/>
        <xdr:cNvSpPr txBox="1"/>
      </xdr:nvSpPr>
      <xdr:spPr>
        <a:xfrm>
          <a:off x="6705111" y="959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15551</xdr:rowOff>
    </xdr:from>
    <xdr:to>
      <xdr:col>55</xdr:col>
      <xdr:colOff>0</xdr:colOff>
      <xdr:row>77</xdr:row>
      <xdr:rowOff>56317</xdr:rowOff>
    </xdr:to>
    <xdr:cxnSp macro="">
      <xdr:nvCxnSpPr>
        <xdr:cNvPr id="393" name="直線コネクタ 392"/>
        <xdr:cNvCxnSpPr/>
      </xdr:nvCxnSpPr>
      <xdr:spPr>
        <a:xfrm flipV="1">
          <a:off x="9639300" y="13217201"/>
          <a:ext cx="8382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10389</xdr:rowOff>
    </xdr:from>
    <xdr:to>
      <xdr:col>50</xdr:col>
      <xdr:colOff>114300</xdr:colOff>
      <xdr:row>77</xdr:row>
      <xdr:rowOff>56317</xdr:rowOff>
    </xdr:to>
    <xdr:cxnSp macro="">
      <xdr:nvCxnSpPr>
        <xdr:cNvPr id="396" name="直線コネクタ 395"/>
        <xdr:cNvCxnSpPr/>
      </xdr:nvCxnSpPr>
      <xdr:spPr>
        <a:xfrm>
          <a:off x="8750300" y="13212039"/>
          <a:ext cx="889000" cy="4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10389</xdr:rowOff>
    </xdr:from>
    <xdr:to>
      <xdr:col>45</xdr:col>
      <xdr:colOff>177800</xdr:colOff>
      <xdr:row>77</xdr:row>
      <xdr:rowOff>113773</xdr:rowOff>
    </xdr:to>
    <xdr:cxnSp macro="">
      <xdr:nvCxnSpPr>
        <xdr:cNvPr id="399" name="直線コネクタ 398"/>
        <xdr:cNvCxnSpPr/>
      </xdr:nvCxnSpPr>
      <xdr:spPr>
        <a:xfrm flipV="1">
          <a:off x="7861300" y="13212039"/>
          <a:ext cx="889000" cy="10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89618</xdr:rowOff>
    </xdr:from>
    <xdr:to>
      <xdr:col>41</xdr:col>
      <xdr:colOff>50800</xdr:colOff>
      <xdr:row>77</xdr:row>
      <xdr:rowOff>113773</xdr:rowOff>
    </xdr:to>
    <xdr:cxnSp macro="">
      <xdr:nvCxnSpPr>
        <xdr:cNvPr id="402" name="直線コネクタ 401"/>
        <xdr:cNvCxnSpPr/>
      </xdr:nvCxnSpPr>
      <xdr:spPr>
        <a:xfrm>
          <a:off x="6972300" y="13291268"/>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4" name="テキスト ボックス 403"/>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6" name="テキスト ボックス 405"/>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136201</xdr:rowOff>
    </xdr:from>
    <xdr:to>
      <xdr:col>55</xdr:col>
      <xdr:colOff>50800</xdr:colOff>
      <xdr:row>77</xdr:row>
      <xdr:rowOff>66351</xdr:rowOff>
    </xdr:to>
    <xdr:sp macro="" textlink="">
      <xdr:nvSpPr>
        <xdr:cNvPr id="412" name="楕円 411"/>
        <xdr:cNvSpPr/>
      </xdr:nvSpPr>
      <xdr:spPr>
        <a:xfrm>
          <a:off x="10426700" y="131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159078</xdr:rowOff>
    </xdr:from>
    <xdr:ext cx="534377" cy="259045"/>
    <xdr:sp macro="" textlink="">
      <xdr:nvSpPr>
        <xdr:cNvPr id="413" name="商工費該当値テキスト"/>
        <xdr:cNvSpPr txBox="1"/>
      </xdr:nvSpPr>
      <xdr:spPr>
        <a:xfrm>
          <a:off x="10528300" y="130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5517</xdr:rowOff>
    </xdr:from>
    <xdr:to>
      <xdr:col>50</xdr:col>
      <xdr:colOff>165100</xdr:colOff>
      <xdr:row>77</xdr:row>
      <xdr:rowOff>107117</xdr:rowOff>
    </xdr:to>
    <xdr:sp macro="" textlink="">
      <xdr:nvSpPr>
        <xdr:cNvPr id="414" name="楕円 413"/>
        <xdr:cNvSpPr/>
      </xdr:nvSpPr>
      <xdr:spPr>
        <a:xfrm>
          <a:off x="9588500" y="1320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123644</xdr:rowOff>
    </xdr:from>
    <xdr:ext cx="534377" cy="259045"/>
    <xdr:sp macro="" textlink="">
      <xdr:nvSpPr>
        <xdr:cNvPr id="415" name="テキスト ボックス 414"/>
        <xdr:cNvSpPr txBox="1"/>
      </xdr:nvSpPr>
      <xdr:spPr>
        <a:xfrm>
          <a:off x="9372111" y="1298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131039</xdr:rowOff>
    </xdr:from>
    <xdr:to>
      <xdr:col>46</xdr:col>
      <xdr:colOff>38100</xdr:colOff>
      <xdr:row>77</xdr:row>
      <xdr:rowOff>61189</xdr:rowOff>
    </xdr:to>
    <xdr:sp macro="" textlink="">
      <xdr:nvSpPr>
        <xdr:cNvPr id="416" name="楕円 415"/>
        <xdr:cNvSpPr/>
      </xdr:nvSpPr>
      <xdr:spPr>
        <a:xfrm>
          <a:off x="8699500" y="131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77716</xdr:rowOff>
    </xdr:from>
    <xdr:ext cx="534377" cy="259045"/>
    <xdr:sp macro="" textlink="">
      <xdr:nvSpPr>
        <xdr:cNvPr id="417" name="テキスト ボックス 416"/>
        <xdr:cNvSpPr txBox="1"/>
      </xdr:nvSpPr>
      <xdr:spPr>
        <a:xfrm>
          <a:off x="8483111" y="1293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62973</xdr:rowOff>
    </xdr:from>
    <xdr:to>
      <xdr:col>41</xdr:col>
      <xdr:colOff>101600</xdr:colOff>
      <xdr:row>77</xdr:row>
      <xdr:rowOff>164573</xdr:rowOff>
    </xdr:to>
    <xdr:sp macro="" textlink="">
      <xdr:nvSpPr>
        <xdr:cNvPr id="418" name="楕円 417"/>
        <xdr:cNvSpPr/>
      </xdr:nvSpPr>
      <xdr:spPr>
        <a:xfrm>
          <a:off x="7810500" y="132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9650</xdr:rowOff>
    </xdr:from>
    <xdr:ext cx="534377" cy="259045"/>
    <xdr:sp macro="" textlink="">
      <xdr:nvSpPr>
        <xdr:cNvPr id="419" name="テキスト ボックス 418"/>
        <xdr:cNvSpPr txBox="1"/>
      </xdr:nvSpPr>
      <xdr:spPr>
        <a:xfrm>
          <a:off x="7594111" y="130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38818</xdr:rowOff>
    </xdr:from>
    <xdr:to>
      <xdr:col>36</xdr:col>
      <xdr:colOff>165100</xdr:colOff>
      <xdr:row>77</xdr:row>
      <xdr:rowOff>140418</xdr:rowOff>
    </xdr:to>
    <xdr:sp macro="" textlink="">
      <xdr:nvSpPr>
        <xdr:cNvPr id="420" name="楕円 419"/>
        <xdr:cNvSpPr/>
      </xdr:nvSpPr>
      <xdr:spPr>
        <a:xfrm>
          <a:off x="6921500" y="132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156945</xdr:rowOff>
    </xdr:from>
    <xdr:ext cx="534377" cy="259045"/>
    <xdr:sp macro="" textlink="">
      <xdr:nvSpPr>
        <xdr:cNvPr id="421" name="テキスト ボックス 420"/>
        <xdr:cNvSpPr txBox="1"/>
      </xdr:nvSpPr>
      <xdr:spPr>
        <a:xfrm>
          <a:off x="6705111" y="1301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73106</xdr:rowOff>
    </xdr:from>
    <xdr:to>
      <xdr:col>55</xdr:col>
      <xdr:colOff>0</xdr:colOff>
      <xdr:row>98</xdr:row>
      <xdr:rowOff>124259</xdr:rowOff>
    </xdr:to>
    <xdr:cxnSp macro="">
      <xdr:nvCxnSpPr>
        <xdr:cNvPr id="452" name="直線コネクタ 451"/>
        <xdr:cNvCxnSpPr/>
      </xdr:nvCxnSpPr>
      <xdr:spPr>
        <a:xfrm flipV="1">
          <a:off x="9639300" y="16875206"/>
          <a:ext cx="838200" cy="5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94807</xdr:rowOff>
    </xdr:from>
    <xdr:to>
      <xdr:col>50</xdr:col>
      <xdr:colOff>114300</xdr:colOff>
      <xdr:row>98</xdr:row>
      <xdr:rowOff>124259</xdr:rowOff>
    </xdr:to>
    <xdr:cxnSp macro="">
      <xdr:nvCxnSpPr>
        <xdr:cNvPr id="455" name="直線コネクタ 454"/>
        <xdr:cNvCxnSpPr/>
      </xdr:nvCxnSpPr>
      <xdr:spPr>
        <a:xfrm>
          <a:off x="8750300" y="16896907"/>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94807</xdr:rowOff>
    </xdr:from>
    <xdr:to>
      <xdr:col>45</xdr:col>
      <xdr:colOff>177800</xdr:colOff>
      <xdr:row>98</xdr:row>
      <xdr:rowOff>107552</xdr:rowOff>
    </xdr:to>
    <xdr:cxnSp macro="">
      <xdr:nvCxnSpPr>
        <xdr:cNvPr id="458" name="直線コネクタ 457"/>
        <xdr:cNvCxnSpPr/>
      </xdr:nvCxnSpPr>
      <xdr:spPr>
        <a:xfrm flipV="1">
          <a:off x="7861300" y="16896907"/>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107552</xdr:rowOff>
    </xdr:from>
    <xdr:to>
      <xdr:col>41</xdr:col>
      <xdr:colOff>50800</xdr:colOff>
      <xdr:row>98</xdr:row>
      <xdr:rowOff>134618</xdr:rowOff>
    </xdr:to>
    <xdr:cxnSp macro="">
      <xdr:nvCxnSpPr>
        <xdr:cNvPr id="461" name="直線コネクタ 460"/>
        <xdr:cNvCxnSpPr/>
      </xdr:nvCxnSpPr>
      <xdr:spPr>
        <a:xfrm flipV="1">
          <a:off x="6972300" y="16909652"/>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158819</xdr:rowOff>
    </xdr:from>
    <xdr:ext cx="534377" cy="259045"/>
    <xdr:sp macro="" textlink="">
      <xdr:nvSpPr>
        <xdr:cNvPr id="463" name="テキスト ボックス 462"/>
        <xdr:cNvSpPr txBox="1"/>
      </xdr:nvSpPr>
      <xdr:spPr>
        <a:xfrm>
          <a:off x="7594111" y="169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22306</xdr:rowOff>
    </xdr:from>
    <xdr:to>
      <xdr:col>55</xdr:col>
      <xdr:colOff>50800</xdr:colOff>
      <xdr:row>98</xdr:row>
      <xdr:rowOff>123906</xdr:rowOff>
    </xdr:to>
    <xdr:sp macro="" textlink="">
      <xdr:nvSpPr>
        <xdr:cNvPr id="471" name="楕円 470"/>
        <xdr:cNvSpPr/>
      </xdr:nvSpPr>
      <xdr:spPr>
        <a:xfrm>
          <a:off x="10426700" y="1682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45183</xdr:rowOff>
    </xdr:from>
    <xdr:ext cx="534377" cy="259045"/>
    <xdr:sp macro="" textlink="">
      <xdr:nvSpPr>
        <xdr:cNvPr id="472" name="土木費該当値テキスト"/>
        <xdr:cNvSpPr txBox="1"/>
      </xdr:nvSpPr>
      <xdr:spPr>
        <a:xfrm>
          <a:off x="10528300" y="166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73459</xdr:rowOff>
    </xdr:from>
    <xdr:to>
      <xdr:col>50</xdr:col>
      <xdr:colOff>165100</xdr:colOff>
      <xdr:row>99</xdr:row>
      <xdr:rowOff>3609</xdr:rowOff>
    </xdr:to>
    <xdr:sp macro="" textlink="">
      <xdr:nvSpPr>
        <xdr:cNvPr id="473" name="楕円 472"/>
        <xdr:cNvSpPr/>
      </xdr:nvSpPr>
      <xdr:spPr>
        <a:xfrm>
          <a:off x="9588500" y="16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20136</xdr:rowOff>
    </xdr:from>
    <xdr:ext cx="534377" cy="259045"/>
    <xdr:sp macro="" textlink="">
      <xdr:nvSpPr>
        <xdr:cNvPr id="474" name="テキスト ボックス 473"/>
        <xdr:cNvSpPr txBox="1"/>
      </xdr:nvSpPr>
      <xdr:spPr>
        <a:xfrm>
          <a:off x="9372111" y="1665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44007</xdr:rowOff>
    </xdr:from>
    <xdr:to>
      <xdr:col>46</xdr:col>
      <xdr:colOff>38100</xdr:colOff>
      <xdr:row>98</xdr:row>
      <xdr:rowOff>145607</xdr:rowOff>
    </xdr:to>
    <xdr:sp macro="" textlink="">
      <xdr:nvSpPr>
        <xdr:cNvPr id="475" name="楕円 474"/>
        <xdr:cNvSpPr/>
      </xdr:nvSpPr>
      <xdr:spPr>
        <a:xfrm>
          <a:off x="8699500" y="1684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162134</xdr:rowOff>
    </xdr:from>
    <xdr:ext cx="534377" cy="259045"/>
    <xdr:sp macro="" textlink="">
      <xdr:nvSpPr>
        <xdr:cNvPr id="476" name="テキスト ボックス 475"/>
        <xdr:cNvSpPr txBox="1"/>
      </xdr:nvSpPr>
      <xdr:spPr>
        <a:xfrm>
          <a:off x="8483111" y="166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56752</xdr:rowOff>
    </xdr:from>
    <xdr:to>
      <xdr:col>41</xdr:col>
      <xdr:colOff>101600</xdr:colOff>
      <xdr:row>98</xdr:row>
      <xdr:rowOff>158352</xdr:rowOff>
    </xdr:to>
    <xdr:sp macro="" textlink="">
      <xdr:nvSpPr>
        <xdr:cNvPr id="477" name="楕円 476"/>
        <xdr:cNvSpPr/>
      </xdr:nvSpPr>
      <xdr:spPr>
        <a:xfrm>
          <a:off x="7810500" y="168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3429</xdr:rowOff>
    </xdr:from>
    <xdr:ext cx="534377" cy="259045"/>
    <xdr:sp macro="" textlink="">
      <xdr:nvSpPr>
        <xdr:cNvPr id="478" name="テキスト ボックス 477"/>
        <xdr:cNvSpPr txBox="1"/>
      </xdr:nvSpPr>
      <xdr:spPr>
        <a:xfrm>
          <a:off x="7594111" y="1663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83818</xdr:rowOff>
    </xdr:from>
    <xdr:to>
      <xdr:col>36</xdr:col>
      <xdr:colOff>165100</xdr:colOff>
      <xdr:row>99</xdr:row>
      <xdr:rowOff>13968</xdr:rowOff>
    </xdr:to>
    <xdr:sp macro="" textlink="">
      <xdr:nvSpPr>
        <xdr:cNvPr id="479" name="楕円 478"/>
        <xdr:cNvSpPr/>
      </xdr:nvSpPr>
      <xdr:spPr>
        <a:xfrm>
          <a:off x="6921500" y="16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5095</xdr:rowOff>
    </xdr:from>
    <xdr:ext cx="534377" cy="259045"/>
    <xdr:sp macro="" textlink="">
      <xdr:nvSpPr>
        <xdr:cNvPr id="480" name="テキスト ボックス 479"/>
        <xdr:cNvSpPr txBox="1"/>
      </xdr:nvSpPr>
      <xdr:spPr>
        <a:xfrm>
          <a:off x="6705111" y="169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75509</xdr:rowOff>
    </xdr:from>
    <xdr:to>
      <xdr:col>85</xdr:col>
      <xdr:colOff>127000</xdr:colOff>
      <xdr:row>37</xdr:row>
      <xdr:rowOff>134031</xdr:rowOff>
    </xdr:to>
    <xdr:cxnSp macro="">
      <xdr:nvCxnSpPr>
        <xdr:cNvPr id="508" name="直線コネクタ 507"/>
        <xdr:cNvCxnSpPr/>
      </xdr:nvCxnSpPr>
      <xdr:spPr>
        <a:xfrm flipV="1">
          <a:off x="15481300" y="6419159"/>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134031</xdr:rowOff>
    </xdr:from>
    <xdr:to>
      <xdr:col>81</xdr:col>
      <xdr:colOff>50800</xdr:colOff>
      <xdr:row>38</xdr:row>
      <xdr:rowOff>5512</xdr:rowOff>
    </xdr:to>
    <xdr:cxnSp macro="">
      <xdr:nvCxnSpPr>
        <xdr:cNvPr id="511" name="直線コネクタ 510"/>
        <xdr:cNvCxnSpPr/>
      </xdr:nvCxnSpPr>
      <xdr:spPr>
        <a:xfrm flipV="1">
          <a:off x="14592300" y="6477681"/>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37104</xdr:rowOff>
    </xdr:from>
    <xdr:to>
      <xdr:col>76</xdr:col>
      <xdr:colOff>114300</xdr:colOff>
      <xdr:row>38</xdr:row>
      <xdr:rowOff>5512</xdr:rowOff>
    </xdr:to>
    <xdr:cxnSp macro="">
      <xdr:nvCxnSpPr>
        <xdr:cNvPr id="514" name="直線コネクタ 513"/>
        <xdr:cNvCxnSpPr/>
      </xdr:nvCxnSpPr>
      <xdr:spPr>
        <a:xfrm>
          <a:off x="13703300" y="6209304"/>
          <a:ext cx="889000" cy="3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121458</xdr:rowOff>
    </xdr:from>
    <xdr:to>
      <xdr:col>71</xdr:col>
      <xdr:colOff>177800</xdr:colOff>
      <xdr:row>36</xdr:row>
      <xdr:rowOff>37104</xdr:rowOff>
    </xdr:to>
    <xdr:cxnSp macro="">
      <xdr:nvCxnSpPr>
        <xdr:cNvPr id="517" name="直線コネクタ 516"/>
        <xdr:cNvCxnSpPr/>
      </xdr:nvCxnSpPr>
      <xdr:spPr>
        <a:xfrm>
          <a:off x="12814300" y="5950758"/>
          <a:ext cx="889000" cy="25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19" name="テキスト ボックス 51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1" name="テキスト ボックス 52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24709</xdr:rowOff>
    </xdr:from>
    <xdr:to>
      <xdr:col>85</xdr:col>
      <xdr:colOff>177800</xdr:colOff>
      <xdr:row>37</xdr:row>
      <xdr:rowOff>126309</xdr:rowOff>
    </xdr:to>
    <xdr:sp macro="" textlink="">
      <xdr:nvSpPr>
        <xdr:cNvPr id="527" name="楕円 526"/>
        <xdr:cNvSpPr/>
      </xdr:nvSpPr>
      <xdr:spPr>
        <a:xfrm>
          <a:off x="16268700" y="63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3136</xdr:rowOff>
    </xdr:from>
    <xdr:ext cx="534377" cy="259045"/>
    <xdr:sp macro="" textlink="">
      <xdr:nvSpPr>
        <xdr:cNvPr id="528" name="消防費該当値テキスト"/>
        <xdr:cNvSpPr txBox="1"/>
      </xdr:nvSpPr>
      <xdr:spPr>
        <a:xfrm>
          <a:off x="16370300" y="63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83231</xdr:rowOff>
    </xdr:from>
    <xdr:to>
      <xdr:col>81</xdr:col>
      <xdr:colOff>101600</xdr:colOff>
      <xdr:row>38</xdr:row>
      <xdr:rowOff>13381</xdr:rowOff>
    </xdr:to>
    <xdr:sp macro="" textlink="">
      <xdr:nvSpPr>
        <xdr:cNvPr id="529" name="楕円 528"/>
        <xdr:cNvSpPr/>
      </xdr:nvSpPr>
      <xdr:spPr>
        <a:xfrm>
          <a:off x="15430500" y="64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4508</xdr:rowOff>
    </xdr:from>
    <xdr:ext cx="534377" cy="259045"/>
    <xdr:sp macro="" textlink="">
      <xdr:nvSpPr>
        <xdr:cNvPr id="530" name="テキスト ボックス 529"/>
        <xdr:cNvSpPr txBox="1"/>
      </xdr:nvSpPr>
      <xdr:spPr>
        <a:xfrm>
          <a:off x="15214111" y="651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126162</xdr:rowOff>
    </xdr:from>
    <xdr:to>
      <xdr:col>76</xdr:col>
      <xdr:colOff>165100</xdr:colOff>
      <xdr:row>38</xdr:row>
      <xdr:rowOff>56311</xdr:rowOff>
    </xdr:to>
    <xdr:sp macro="" textlink="">
      <xdr:nvSpPr>
        <xdr:cNvPr id="531" name="楕円 530"/>
        <xdr:cNvSpPr/>
      </xdr:nvSpPr>
      <xdr:spPr>
        <a:xfrm>
          <a:off x="14541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47439</xdr:rowOff>
    </xdr:from>
    <xdr:ext cx="534377" cy="259045"/>
    <xdr:sp macro="" textlink="">
      <xdr:nvSpPr>
        <xdr:cNvPr id="532" name="テキスト ボックス 531"/>
        <xdr:cNvSpPr txBox="1"/>
      </xdr:nvSpPr>
      <xdr:spPr>
        <a:xfrm>
          <a:off x="14325111" y="65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157754</xdr:rowOff>
    </xdr:from>
    <xdr:to>
      <xdr:col>72</xdr:col>
      <xdr:colOff>38100</xdr:colOff>
      <xdr:row>36</xdr:row>
      <xdr:rowOff>87904</xdr:rowOff>
    </xdr:to>
    <xdr:sp macro="" textlink="">
      <xdr:nvSpPr>
        <xdr:cNvPr id="533" name="楕円 532"/>
        <xdr:cNvSpPr/>
      </xdr:nvSpPr>
      <xdr:spPr>
        <a:xfrm>
          <a:off x="13652500" y="615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104431</xdr:rowOff>
    </xdr:from>
    <xdr:ext cx="534377" cy="259045"/>
    <xdr:sp macro="" textlink="">
      <xdr:nvSpPr>
        <xdr:cNvPr id="534" name="テキスト ボックス 533"/>
        <xdr:cNvSpPr txBox="1"/>
      </xdr:nvSpPr>
      <xdr:spPr>
        <a:xfrm>
          <a:off x="13436111" y="59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70658</xdr:rowOff>
    </xdr:from>
    <xdr:to>
      <xdr:col>67</xdr:col>
      <xdr:colOff>101600</xdr:colOff>
      <xdr:row>35</xdr:row>
      <xdr:rowOff>808</xdr:rowOff>
    </xdr:to>
    <xdr:sp macro="" textlink="">
      <xdr:nvSpPr>
        <xdr:cNvPr id="535" name="楕円 534"/>
        <xdr:cNvSpPr/>
      </xdr:nvSpPr>
      <xdr:spPr>
        <a:xfrm>
          <a:off x="12763500" y="58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17335</xdr:rowOff>
    </xdr:from>
    <xdr:ext cx="534377" cy="259045"/>
    <xdr:sp macro="" textlink="">
      <xdr:nvSpPr>
        <xdr:cNvPr id="536" name="テキスト ボックス 535"/>
        <xdr:cNvSpPr txBox="1"/>
      </xdr:nvSpPr>
      <xdr:spPr>
        <a:xfrm>
          <a:off x="12547111" y="56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23660</xdr:rowOff>
    </xdr:from>
    <xdr:to>
      <xdr:col>85</xdr:col>
      <xdr:colOff>127000</xdr:colOff>
      <xdr:row>58</xdr:row>
      <xdr:rowOff>58700</xdr:rowOff>
    </xdr:to>
    <xdr:cxnSp macro="">
      <xdr:nvCxnSpPr>
        <xdr:cNvPr id="566" name="直線コネクタ 565"/>
        <xdr:cNvCxnSpPr/>
      </xdr:nvCxnSpPr>
      <xdr:spPr>
        <a:xfrm>
          <a:off x="15481300" y="9967760"/>
          <a:ext cx="838200" cy="3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23660</xdr:rowOff>
    </xdr:from>
    <xdr:to>
      <xdr:col>81</xdr:col>
      <xdr:colOff>50800</xdr:colOff>
      <xdr:row>58</xdr:row>
      <xdr:rowOff>39739</xdr:rowOff>
    </xdr:to>
    <xdr:cxnSp macro="">
      <xdr:nvCxnSpPr>
        <xdr:cNvPr id="569" name="直線コネクタ 568"/>
        <xdr:cNvCxnSpPr/>
      </xdr:nvCxnSpPr>
      <xdr:spPr>
        <a:xfrm flipV="1">
          <a:off x="14592300" y="9967760"/>
          <a:ext cx="8890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34493</xdr:rowOff>
    </xdr:from>
    <xdr:to>
      <xdr:col>76</xdr:col>
      <xdr:colOff>114300</xdr:colOff>
      <xdr:row>58</xdr:row>
      <xdr:rowOff>39739</xdr:rowOff>
    </xdr:to>
    <xdr:cxnSp macro="">
      <xdr:nvCxnSpPr>
        <xdr:cNvPr id="572" name="直線コネクタ 571"/>
        <xdr:cNvCxnSpPr/>
      </xdr:nvCxnSpPr>
      <xdr:spPr>
        <a:xfrm>
          <a:off x="13703300" y="9978593"/>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34493</xdr:rowOff>
    </xdr:from>
    <xdr:to>
      <xdr:col>71</xdr:col>
      <xdr:colOff>177800</xdr:colOff>
      <xdr:row>58</xdr:row>
      <xdr:rowOff>111899</xdr:rowOff>
    </xdr:to>
    <xdr:cxnSp macro="">
      <xdr:nvCxnSpPr>
        <xdr:cNvPr id="575" name="直線コネクタ 574"/>
        <xdr:cNvCxnSpPr/>
      </xdr:nvCxnSpPr>
      <xdr:spPr>
        <a:xfrm flipV="1">
          <a:off x="12814300" y="9978593"/>
          <a:ext cx="889000" cy="7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7900</xdr:rowOff>
    </xdr:from>
    <xdr:to>
      <xdr:col>85</xdr:col>
      <xdr:colOff>177800</xdr:colOff>
      <xdr:row>58</xdr:row>
      <xdr:rowOff>109500</xdr:rowOff>
    </xdr:to>
    <xdr:sp macro="" textlink="">
      <xdr:nvSpPr>
        <xdr:cNvPr id="585" name="楕円 584"/>
        <xdr:cNvSpPr/>
      </xdr:nvSpPr>
      <xdr:spPr>
        <a:xfrm>
          <a:off x="16268700" y="99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157777</xdr:rowOff>
    </xdr:from>
    <xdr:ext cx="534377" cy="259045"/>
    <xdr:sp macro="" textlink="">
      <xdr:nvSpPr>
        <xdr:cNvPr id="586" name="教育費該当値テキスト"/>
        <xdr:cNvSpPr txBox="1"/>
      </xdr:nvSpPr>
      <xdr:spPr>
        <a:xfrm>
          <a:off x="16370300" y="993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144310</xdr:rowOff>
    </xdr:from>
    <xdr:to>
      <xdr:col>81</xdr:col>
      <xdr:colOff>101600</xdr:colOff>
      <xdr:row>58</xdr:row>
      <xdr:rowOff>74460</xdr:rowOff>
    </xdr:to>
    <xdr:sp macro="" textlink="">
      <xdr:nvSpPr>
        <xdr:cNvPr id="587" name="楕円 586"/>
        <xdr:cNvSpPr/>
      </xdr:nvSpPr>
      <xdr:spPr>
        <a:xfrm>
          <a:off x="15430500" y="99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65587</xdr:rowOff>
    </xdr:from>
    <xdr:ext cx="534377" cy="259045"/>
    <xdr:sp macro="" textlink="">
      <xdr:nvSpPr>
        <xdr:cNvPr id="588" name="テキスト ボックス 587"/>
        <xdr:cNvSpPr txBox="1"/>
      </xdr:nvSpPr>
      <xdr:spPr>
        <a:xfrm>
          <a:off x="15214111" y="100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160389</xdr:rowOff>
    </xdr:from>
    <xdr:to>
      <xdr:col>76</xdr:col>
      <xdr:colOff>165100</xdr:colOff>
      <xdr:row>58</xdr:row>
      <xdr:rowOff>90539</xdr:rowOff>
    </xdr:to>
    <xdr:sp macro="" textlink="">
      <xdr:nvSpPr>
        <xdr:cNvPr id="589" name="楕円 588"/>
        <xdr:cNvSpPr/>
      </xdr:nvSpPr>
      <xdr:spPr>
        <a:xfrm>
          <a:off x="14541500" y="99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81666</xdr:rowOff>
    </xdr:from>
    <xdr:ext cx="534377" cy="259045"/>
    <xdr:sp macro="" textlink="">
      <xdr:nvSpPr>
        <xdr:cNvPr id="590" name="テキスト ボックス 589"/>
        <xdr:cNvSpPr txBox="1"/>
      </xdr:nvSpPr>
      <xdr:spPr>
        <a:xfrm>
          <a:off x="14325111" y="100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155143</xdr:rowOff>
    </xdr:from>
    <xdr:to>
      <xdr:col>72</xdr:col>
      <xdr:colOff>38100</xdr:colOff>
      <xdr:row>58</xdr:row>
      <xdr:rowOff>85293</xdr:rowOff>
    </xdr:to>
    <xdr:sp macro="" textlink="">
      <xdr:nvSpPr>
        <xdr:cNvPr id="591" name="楕円 590"/>
        <xdr:cNvSpPr/>
      </xdr:nvSpPr>
      <xdr:spPr>
        <a:xfrm>
          <a:off x="13652500" y="99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76420</xdr:rowOff>
    </xdr:from>
    <xdr:ext cx="534377" cy="259045"/>
    <xdr:sp macro="" textlink="">
      <xdr:nvSpPr>
        <xdr:cNvPr id="592" name="テキスト ボックス 591"/>
        <xdr:cNvSpPr txBox="1"/>
      </xdr:nvSpPr>
      <xdr:spPr>
        <a:xfrm>
          <a:off x="13436111" y="1002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61099</xdr:rowOff>
    </xdr:from>
    <xdr:to>
      <xdr:col>67</xdr:col>
      <xdr:colOff>101600</xdr:colOff>
      <xdr:row>58</xdr:row>
      <xdr:rowOff>162699</xdr:rowOff>
    </xdr:to>
    <xdr:sp macro="" textlink="">
      <xdr:nvSpPr>
        <xdr:cNvPr id="593" name="楕円 592"/>
        <xdr:cNvSpPr/>
      </xdr:nvSpPr>
      <xdr:spPr>
        <a:xfrm>
          <a:off x="12763500" y="100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153826</xdr:rowOff>
    </xdr:from>
    <xdr:ext cx="534377" cy="259045"/>
    <xdr:sp macro="" textlink="">
      <xdr:nvSpPr>
        <xdr:cNvPr id="594" name="テキスト ボックス 593"/>
        <xdr:cNvSpPr txBox="1"/>
      </xdr:nvSpPr>
      <xdr:spPr>
        <a:xfrm>
          <a:off x="12547111" y="100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164731</xdr:rowOff>
    </xdr:from>
    <xdr:to>
      <xdr:col>85</xdr:col>
      <xdr:colOff>127000</xdr:colOff>
      <xdr:row>79</xdr:row>
      <xdr:rowOff>37491</xdr:rowOff>
    </xdr:to>
    <xdr:cxnSp macro="">
      <xdr:nvCxnSpPr>
        <xdr:cNvPr id="623" name="直線コネクタ 622"/>
        <xdr:cNvCxnSpPr/>
      </xdr:nvCxnSpPr>
      <xdr:spPr>
        <a:xfrm flipV="1">
          <a:off x="15481300" y="13537831"/>
          <a:ext cx="838200" cy="4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116396</xdr:rowOff>
    </xdr:from>
    <xdr:to>
      <xdr:col>81</xdr:col>
      <xdr:colOff>50800</xdr:colOff>
      <xdr:row>79</xdr:row>
      <xdr:rowOff>37491</xdr:rowOff>
    </xdr:to>
    <xdr:cxnSp macro="">
      <xdr:nvCxnSpPr>
        <xdr:cNvPr id="626" name="直線コネクタ 625"/>
        <xdr:cNvCxnSpPr/>
      </xdr:nvCxnSpPr>
      <xdr:spPr>
        <a:xfrm>
          <a:off x="14592300" y="13489496"/>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41111</xdr:rowOff>
    </xdr:from>
    <xdr:to>
      <xdr:col>76</xdr:col>
      <xdr:colOff>114300</xdr:colOff>
      <xdr:row>78</xdr:row>
      <xdr:rowOff>116396</xdr:rowOff>
    </xdr:to>
    <xdr:cxnSp macro="">
      <xdr:nvCxnSpPr>
        <xdr:cNvPr id="629" name="直線コネクタ 628"/>
        <xdr:cNvCxnSpPr/>
      </xdr:nvCxnSpPr>
      <xdr:spPr>
        <a:xfrm>
          <a:off x="13703300" y="13242761"/>
          <a:ext cx="889000" cy="2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68051</xdr:rowOff>
    </xdr:from>
    <xdr:ext cx="469744" cy="259045"/>
    <xdr:sp macro="" textlink="">
      <xdr:nvSpPr>
        <xdr:cNvPr id="631" name="テキスト ボックス 630"/>
        <xdr:cNvSpPr txBox="1"/>
      </xdr:nvSpPr>
      <xdr:spPr>
        <a:xfrm>
          <a:off x="14357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41111</xdr:rowOff>
    </xdr:from>
    <xdr:to>
      <xdr:col>71</xdr:col>
      <xdr:colOff>177800</xdr:colOff>
      <xdr:row>78</xdr:row>
      <xdr:rowOff>96977</xdr:rowOff>
    </xdr:to>
    <xdr:cxnSp macro="">
      <xdr:nvCxnSpPr>
        <xdr:cNvPr id="632" name="直線コネクタ 631"/>
        <xdr:cNvCxnSpPr/>
      </xdr:nvCxnSpPr>
      <xdr:spPr>
        <a:xfrm flipV="1">
          <a:off x="12814300" y="13242761"/>
          <a:ext cx="889000" cy="22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36910</xdr:rowOff>
    </xdr:from>
    <xdr:ext cx="469744" cy="259045"/>
    <xdr:sp macro="" textlink="">
      <xdr:nvSpPr>
        <xdr:cNvPr id="634" name="テキスト ボックス 633"/>
        <xdr:cNvSpPr txBox="1"/>
      </xdr:nvSpPr>
      <xdr:spPr>
        <a:xfrm>
          <a:off x="13468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33266</xdr:rowOff>
    </xdr:from>
    <xdr:ext cx="469744" cy="259045"/>
    <xdr:sp macro="" textlink="">
      <xdr:nvSpPr>
        <xdr:cNvPr id="636" name="テキスト ボックス 635"/>
        <xdr:cNvSpPr txBox="1"/>
      </xdr:nvSpPr>
      <xdr:spPr>
        <a:xfrm>
          <a:off x="12579428" y="1357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113931</xdr:rowOff>
    </xdr:from>
    <xdr:to>
      <xdr:col>85</xdr:col>
      <xdr:colOff>177800</xdr:colOff>
      <xdr:row>79</xdr:row>
      <xdr:rowOff>44081</xdr:rowOff>
    </xdr:to>
    <xdr:sp macro="" textlink="">
      <xdr:nvSpPr>
        <xdr:cNvPr id="642" name="楕円 641"/>
        <xdr:cNvSpPr/>
      </xdr:nvSpPr>
      <xdr:spPr>
        <a:xfrm>
          <a:off x="162687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73308</xdr:rowOff>
    </xdr:from>
    <xdr:ext cx="469744" cy="259045"/>
    <xdr:sp macro="" textlink="">
      <xdr:nvSpPr>
        <xdr:cNvPr id="643" name="災害復旧費該当値テキスト"/>
        <xdr:cNvSpPr txBox="1"/>
      </xdr:nvSpPr>
      <xdr:spPr>
        <a:xfrm>
          <a:off x="16370300" y="132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158141</xdr:rowOff>
    </xdr:from>
    <xdr:to>
      <xdr:col>81</xdr:col>
      <xdr:colOff>101600</xdr:colOff>
      <xdr:row>79</xdr:row>
      <xdr:rowOff>88291</xdr:rowOff>
    </xdr:to>
    <xdr:sp macro="" textlink="">
      <xdr:nvSpPr>
        <xdr:cNvPr id="644" name="楕円 643"/>
        <xdr:cNvSpPr/>
      </xdr:nvSpPr>
      <xdr:spPr>
        <a:xfrm>
          <a:off x="15430500" y="135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79418</xdr:rowOff>
    </xdr:from>
    <xdr:ext cx="378565" cy="259045"/>
    <xdr:sp macro="" textlink="">
      <xdr:nvSpPr>
        <xdr:cNvPr id="645" name="テキスト ボックス 644"/>
        <xdr:cNvSpPr txBox="1"/>
      </xdr:nvSpPr>
      <xdr:spPr>
        <a:xfrm>
          <a:off x="15292017" y="1362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65596</xdr:rowOff>
    </xdr:from>
    <xdr:to>
      <xdr:col>76</xdr:col>
      <xdr:colOff>165100</xdr:colOff>
      <xdr:row>78</xdr:row>
      <xdr:rowOff>167196</xdr:rowOff>
    </xdr:to>
    <xdr:sp macro="" textlink="">
      <xdr:nvSpPr>
        <xdr:cNvPr id="646" name="楕円 645"/>
        <xdr:cNvSpPr/>
      </xdr:nvSpPr>
      <xdr:spPr>
        <a:xfrm>
          <a:off x="14541500" y="13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12273</xdr:rowOff>
    </xdr:from>
    <xdr:ext cx="469744" cy="259045"/>
    <xdr:sp macro="" textlink="">
      <xdr:nvSpPr>
        <xdr:cNvPr id="647" name="テキスト ボックス 646"/>
        <xdr:cNvSpPr txBox="1"/>
      </xdr:nvSpPr>
      <xdr:spPr>
        <a:xfrm>
          <a:off x="14357428" y="1321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161761</xdr:rowOff>
    </xdr:from>
    <xdr:to>
      <xdr:col>72</xdr:col>
      <xdr:colOff>38100</xdr:colOff>
      <xdr:row>77</xdr:row>
      <xdr:rowOff>91911</xdr:rowOff>
    </xdr:to>
    <xdr:sp macro="" textlink="">
      <xdr:nvSpPr>
        <xdr:cNvPr id="648" name="楕円 647"/>
        <xdr:cNvSpPr/>
      </xdr:nvSpPr>
      <xdr:spPr>
        <a:xfrm>
          <a:off x="13652500" y="131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108437</xdr:rowOff>
    </xdr:from>
    <xdr:ext cx="534377" cy="259045"/>
    <xdr:sp macro="" textlink="">
      <xdr:nvSpPr>
        <xdr:cNvPr id="649" name="テキスト ボックス 648"/>
        <xdr:cNvSpPr txBox="1"/>
      </xdr:nvSpPr>
      <xdr:spPr>
        <a:xfrm>
          <a:off x="13436111" y="129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46177</xdr:rowOff>
    </xdr:from>
    <xdr:to>
      <xdr:col>67</xdr:col>
      <xdr:colOff>101600</xdr:colOff>
      <xdr:row>78</xdr:row>
      <xdr:rowOff>147777</xdr:rowOff>
    </xdr:to>
    <xdr:sp macro="" textlink="">
      <xdr:nvSpPr>
        <xdr:cNvPr id="650" name="楕円 649"/>
        <xdr:cNvSpPr/>
      </xdr:nvSpPr>
      <xdr:spPr>
        <a:xfrm>
          <a:off x="12763500" y="134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164304</xdr:rowOff>
    </xdr:from>
    <xdr:ext cx="469744" cy="259045"/>
    <xdr:sp macro="" textlink="">
      <xdr:nvSpPr>
        <xdr:cNvPr id="651" name="テキスト ボックス 650"/>
        <xdr:cNvSpPr txBox="1"/>
      </xdr:nvSpPr>
      <xdr:spPr>
        <a:xfrm>
          <a:off x="12579428" y="1319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130011</xdr:rowOff>
    </xdr:from>
    <xdr:to>
      <xdr:col>85</xdr:col>
      <xdr:colOff>127000</xdr:colOff>
      <xdr:row>96</xdr:row>
      <xdr:rowOff>9310</xdr:rowOff>
    </xdr:to>
    <xdr:cxnSp macro="">
      <xdr:nvCxnSpPr>
        <xdr:cNvPr id="680" name="直線コネクタ 679"/>
        <xdr:cNvCxnSpPr/>
      </xdr:nvCxnSpPr>
      <xdr:spPr>
        <a:xfrm>
          <a:off x="15481300" y="16417761"/>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111824</xdr:rowOff>
    </xdr:from>
    <xdr:to>
      <xdr:col>81</xdr:col>
      <xdr:colOff>50800</xdr:colOff>
      <xdr:row>95</xdr:row>
      <xdr:rowOff>130011</xdr:rowOff>
    </xdr:to>
    <xdr:cxnSp macro="">
      <xdr:nvCxnSpPr>
        <xdr:cNvPr id="683" name="直線コネクタ 682"/>
        <xdr:cNvCxnSpPr/>
      </xdr:nvCxnSpPr>
      <xdr:spPr>
        <a:xfrm>
          <a:off x="14592300" y="16399574"/>
          <a:ext cx="889000" cy="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77406</xdr:rowOff>
    </xdr:from>
    <xdr:to>
      <xdr:col>76</xdr:col>
      <xdr:colOff>114300</xdr:colOff>
      <xdr:row>95</xdr:row>
      <xdr:rowOff>111824</xdr:rowOff>
    </xdr:to>
    <xdr:cxnSp macro="">
      <xdr:nvCxnSpPr>
        <xdr:cNvPr id="686" name="直線コネクタ 685"/>
        <xdr:cNvCxnSpPr/>
      </xdr:nvCxnSpPr>
      <xdr:spPr>
        <a:xfrm>
          <a:off x="13703300" y="16365156"/>
          <a:ext cx="889000" cy="3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45492</xdr:rowOff>
    </xdr:from>
    <xdr:to>
      <xdr:col>71</xdr:col>
      <xdr:colOff>177800</xdr:colOff>
      <xdr:row>95</xdr:row>
      <xdr:rowOff>77406</xdr:rowOff>
    </xdr:to>
    <xdr:cxnSp macro="">
      <xdr:nvCxnSpPr>
        <xdr:cNvPr id="689" name="直線コネクタ 688"/>
        <xdr:cNvCxnSpPr/>
      </xdr:nvCxnSpPr>
      <xdr:spPr>
        <a:xfrm>
          <a:off x="12814300" y="16333242"/>
          <a:ext cx="889000" cy="3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1" name="テキスト ボックス 690"/>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3" name="テキスト ボックス 692"/>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129960</xdr:rowOff>
    </xdr:from>
    <xdr:to>
      <xdr:col>85</xdr:col>
      <xdr:colOff>177800</xdr:colOff>
      <xdr:row>96</xdr:row>
      <xdr:rowOff>60110</xdr:rowOff>
    </xdr:to>
    <xdr:sp macro="" textlink="">
      <xdr:nvSpPr>
        <xdr:cNvPr id="699" name="楕円 698"/>
        <xdr:cNvSpPr/>
      </xdr:nvSpPr>
      <xdr:spPr>
        <a:xfrm>
          <a:off x="16268700" y="164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152837</xdr:rowOff>
    </xdr:from>
    <xdr:ext cx="534377" cy="259045"/>
    <xdr:sp macro="" textlink="">
      <xdr:nvSpPr>
        <xdr:cNvPr id="700" name="公債費該当値テキスト"/>
        <xdr:cNvSpPr txBox="1"/>
      </xdr:nvSpPr>
      <xdr:spPr>
        <a:xfrm>
          <a:off x="16370300" y="162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79211</xdr:rowOff>
    </xdr:from>
    <xdr:to>
      <xdr:col>81</xdr:col>
      <xdr:colOff>101600</xdr:colOff>
      <xdr:row>96</xdr:row>
      <xdr:rowOff>9361</xdr:rowOff>
    </xdr:to>
    <xdr:sp macro="" textlink="">
      <xdr:nvSpPr>
        <xdr:cNvPr id="701" name="楕円 700"/>
        <xdr:cNvSpPr/>
      </xdr:nvSpPr>
      <xdr:spPr>
        <a:xfrm>
          <a:off x="15430500" y="163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25888</xdr:rowOff>
    </xdr:from>
    <xdr:ext cx="534377" cy="259045"/>
    <xdr:sp macro="" textlink="">
      <xdr:nvSpPr>
        <xdr:cNvPr id="702" name="テキスト ボックス 701"/>
        <xdr:cNvSpPr txBox="1"/>
      </xdr:nvSpPr>
      <xdr:spPr>
        <a:xfrm>
          <a:off x="15214111" y="161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61024</xdr:rowOff>
    </xdr:from>
    <xdr:to>
      <xdr:col>76</xdr:col>
      <xdr:colOff>165100</xdr:colOff>
      <xdr:row>95</xdr:row>
      <xdr:rowOff>162624</xdr:rowOff>
    </xdr:to>
    <xdr:sp macro="" textlink="">
      <xdr:nvSpPr>
        <xdr:cNvPr id="703" name="楕円 702"/>
        <xdr:cNvSpPr/>
      </xdr:nvSpPr>
      <xdr:spPr>
        <a:xfrm>
          <a:off x="14541500" y="163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7701</xdr:rowOff>
    </xdr:from>
    <xdr:ext cx="534377" cy="259045"/>
    <xdr:sp macro="" textlink="">
      <xdr:nvSpPr>
        <xdr:cNvPr id="704" name="テキスト ボックス 703"/>
        <xdr:cNvSpPr txBox="1"/>
      </xdr:nvSpPr>
      <xdr:spPr>
        <a:xfrm>
          <a:off x="14325111" y="1612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26606</xdr:rowOff>
    </xdr:from>
    <xdr:to>
      <xdr:col>72</xdr:col>
      <xdr:colOff>38100</xdr:colOff>
      <xdr:row>95</xdr:row>
      <xdr:rowOff>128206</xdr:rowOff>
    </xdr:to>
    <xdr:sp macro="" textlink="">
      <xdr:nvSpPr>
        <xdr:cNvPr id="705" name="楕円 704"/>
        <xdr:cNvSpPr/>
      </xdr:nvSpPr>
      <xdr:spPr>
        <a:xfrm>
          <a:off x="13652500" y="163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144733</xdr:rowOff>
    </xdr:from>
    <xdr:ext cx="534377" cy="259045"/>
    <xdr:sp macro="" textlink="">
      <xdr:nvSpPr>
        <xdr:cNvPr id="706" name="テキスト ボックス 705"/>
        <xdr:cNvSpPr txBox="1"/>
      </xdr:nvSpPr>
      <xdr:spPr>
        <a:xfrm>
          <a:off x="13436111" y="160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166142</xdr:rowOff>
    </xdr:from>
    <xdr:to>
      <xdr:col>67</xdr:col>
      <xdr:colOff>101600</xdr:colOff>
      <xdr:row>95</xdr:row>
      <xdr:rowOff>96292</xdr:rowOff>
    </xdr:to>
    <xdr:sp macro="" textlink="">
      <xdr:nvSpPr>
        <xdr:cNvPr id="707" name="楕円 706"/>
        <xdr:cNvSpPr/>
      </xdr:nvSpPr>
      <xdr:spPr>
        <a:xfrm>
          <a:off x="12763500" y="162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112819</xdr:rowOff>
    </xdr:from>
    <xdr:ext cx="534377" cy="259045"/>
    <xdr:sp macro="" textlink="">
      <xdr:nvSpPr>
        <xdr:cNvPr id="708" name="テキスト ボックス 707"/>
        <xdr:cNvSpPr txBox="1"/>
      </xdr:nvSpPr>
      <xdr:spPr>
        <a:xfrm>
          <a:off x="12547111" y="160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71,768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17,272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円上回った。これは、田代支所耐震改修事業及び市民文化会館改修事業等の増加によるものである。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161,673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円上回った。これは、子どものための教育・保育給付費負担金や障害者自立支援給付費、介護保険会計への繰出の増加等によるものである。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55,864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円となり、類似団体と比較して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20,259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円上回った。これは、市立病院の診療体制の確保等のため、病院事業会計への繰出を毎年行っていることによるものである。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60,392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15,629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円上回った。これは、市営住宅の更新や除排雪経費の増加によるものである。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42,378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円下回った。これは、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年度に図書館及び公民館等の整備事業が完了したことによるものである。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43,267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2,479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円上回ったが、前年度と比べて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3,996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円減少した。これは、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年度に繰上償還を行ったため償還元金等が減少したことによるものである。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今後も病院事業経営改革プランや下水道事業の総合戦略に基づく公営企業の経営改善、職員定員適正化計画や公共施設総合管理計画に基づく経常経費の見直しなどを行い、歳出の抑制を図る。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財政調整基金を災害復旧費や豪雪による除排雪経費の増加に対応するため取崩したことから、基金残高の標準財政規模比は前年度から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ポイント減少しいまだ一桁台の低い水準である。</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市税等の収納率向上対策の実施と徹底した事務事業の見直し等により、実質収支は前年度から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434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百万円増加しており、標準財政規模に占める割合は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実質単年度収支は実質収支が前年度から増加したこと等により黒字となり、標準財政規模比は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0.59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0.55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合併算定替えの段階的縮減による普通交付税の減少など、今後の歳入見通しが厳しくなることが見込まれるため、歳出予算の見直し等による財源確保を通じて、財政調整基金残高及び実質収支額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病院事業会計で赤字が生じたものの、水道事業会計、一般会計、国民健康保険特別会計で黒字額が増加しており、全体として黒字が拡大している。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病院事業会計は、患者数の減少による入院収益減や地方公営企業公会計制度の見直しに伴う経過措置が終了したことにより負債性引当金等を算入したため、赤字が生じた。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水道事業会計は、給水収益の増により黒字が増加した。</a:t>
          </a: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一般会計の黒字の増加は、地方消費税交付金やふるさと応援寄附基金繰入金等の増加等によるものである。</a:t>
          </a: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国民健康保険特別会計は、加入者の減少に伴う保険給付費の減少により黒字が増加したものである。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下水道事業会計は、対象区域拡大により利用料収入は増加したが、雨水処理費に係る一般会計繰入金の減少や元金償還金の増加により黒字は減少した。</a:t>
          </a:r>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今後も各会計で事務事業の見直し等を図り黒字の確保に努め、病院事業では病院事業経営改革プランに基づき経営改善を図る。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38470211</v>
      </c>
      <c r="BO4" s="441"/>
      <c r="BP4" s="441"/>
      <c r="BQ4" s="441"/>
      <c r="BR4" s="441"/>
      <c r="BS4" s="441"/>
      <c r="BT4" s="441"/>
      <c r="BU4" s="442"/>
      <c r="BV4" s="440">
        <v>37171442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7.6</v>
      </c>
      <c r="CU4" s="622"/>
      <c r="CV4" s="622"/>
      <c r="CW4" s="622"/>
      <c r="CX4" s="622"/>
      <c r="CY4" s="622"/>
      <c r="CZ4" s="622"/>
      <c r="DA4" s="623"/>
      <c r="DB4" s="621">
        <v>5.5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36582519</v>
      </c>
      <c r="BO5" s="446"/>
      <c r="BP5" s="446"/>
      <c r="BQ5" s="446"/>
      <c r="BR5" s="446"/>
      <c r="BS5" s="446"/>
      <c r="BT5" s="446"/>
      <c r="BU5" s="447"/>
      <c r="BV5" s="445">
        <v>35838874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88.9</v>
      </c>
      <c r="CU5" s="416"/>
      <c r="CV5" s="416"/>
      <c r="CW5" s="416"/>
      <c r="CX5" s="416"/>
      <c r="CY5" s="416"/>
      <c r="CZ5" s="416"/>
      <c r="DA5" s="417"/>
      <c r="DB5" s="415">
        <v>89.1</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1887692</v>
      </c>
      <c r="BO6" s="446"/>
      <c r="BP6" s="446"/>
      <c r="BQ6" s="446"/>
      <c r="BR6" s="446"/>
      <c r="BS6" s="446"/>
      <c r="BT6" s="446"/>
      <c r="BU6" s="447"/>
      <c r="BV6" s="445">
        <v>1332568</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93.7</v>
      </c>
      <c r="CU6" s="596"/>
      <c r="CV6" s="596"/>
      <c r="CW6" s="596"/>
      <c r="CX6" s="596"/>
      <c r="CY6" s="596"/>
      <c r="CZ6" s="596"/>
      <c r="DA6" s="597"/>
      <c r="DB6" s="595">
        <v>93.9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236391</v>
      </c>
      <c r="BO7" s="446"/>
      <c r="BP7" s="446"/>
      <c r="BQ7" s="446"/>
      <c r="BR7" s="446"/>
      <c r="BS7" s="446"/>
      <c r="BT7" s="446"/>
      <c r="BU7" s="447"/>
      <c r="BV7" s="445">
        <v>115643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21742445</v>
      </c>
      <c r="CU7" s="446"/>
      <c r="CV7" s="446"/>
      <c r="CW7" s="446"/>
      <c r="CX7" s="446"/>
      <c r="CY7" s="446"/>
      <c r="CZ7" s="446"/>
      <c r="DA7" s="447"/>
      <c r="DB7" s="445">
        <v>22080513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1651301</v>
      </c>
      <c r="BO8" s="446"/>
      <c r="BP8" s="446"/>
      <c r="BQ8" s="446"/>
      <c r="BR8" s="446"/>
      <c r="BS8" s="446"/>
      <c r="BT8" s="446"/>
      <c r="BU8" s="447"/>
      <c r="BV8" s="445">
        <v>1216925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0.42</v>
      </c>
      <c r="CU8" s="559"/>
      <c r="CV8" s="559"/>
      <c r="CW8" s="559"/>
      <c r="CX8" s="559"/>
      <c r="CY8" s="559"/>
      <c r="CZ8" s="559"/>
      <c r="DA8" s="560"/>
      <c r="DB8" s="558">
        <v>0.42</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74175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434376</v>
      </c>
      <c r="BO9" s="446"/>
      <c r="BP9" s="446"/>
      <c r="BQ9" s="446"/>
      <c r="BR9" s="446"/>
      <c r="BS9" s="446"/>
      <c r="BT9" s="446"/>
      <c r="BU9" s="447"/>
      <c r="BV9" s="445">
        <v>-483330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11.8</v>
      </c>
      <c r="CU9" s="416"/>
      <c r="CV9" s="416"/>
      <c r="CW9" s="416"/>
      <c r="CX9" s="416"/>
      <c r="CY9" s="416"/>
      <c r="CZ9" s="416"/>
      <c r="DA9" s="417"/>
      <c r="DB9" s="415">
        <v>13.1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78946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345164</v>
      </c>
      <c r="BO10" s="446"/>
      <c r="BP10" s="446"/>
      <c r="BQ10" s="446"/>
      <c r="BR10" s="446"/>
      <c r="BS10" s="446"/>
      <c r="BT10" s="446"/>
      <c r="BU10" s="447"/>
      <c r="BV10" s="445">
        <v>252900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349610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73632</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102</v>
      </c>
      <c r="AV12" s="503"/>
      <c r="AW12" s="503"/>
      <c r="AX12" s="503"/>
      <c r="AY12" s="425" t="s">
        <v>127</v>
      </c>
      <c r="AZ12" s="426"/>
      <c r="BA12" s="426"/>
      <c r="BB12" s="426"/>
      <c r="BC12" s="426"/>
      <c r="BD12" s="426"/>
      <c r="BE12" s="426"/>
      <c r="BF12" s="426"/>
      <c r="BG12" s="426"/>
      <c r="BH12" s="426"/>
      <c r="BI12" s="426"/>
      <c r="BJ12" s="426"/>
      <c r="BK12" s="426"/>
      <c r="BL12" s="426"/>
      <c r="BM12" s="427"/>
      <c r="BN12" s="445">
        <v>659278</v>
      </c>
      <c r="BO12" s="446"/>
      <c r="BP12" s="446"/>
      <c r="BQ12" s="446"/>
      <c r="BR12" s="446"/>
      <c r="BS12" s="446"/>
      <c r="BT12" s="446"/>
      <c r="BU12" s="447"/>
      <c r="BV12" s="445">
        <v>128945</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73344</v>
      </c>
      <c r="S13" s="549"/>
      <c r="T13" s="549"/>
      <c r="U13" s="549"/>
      <c r="V13" s="550"/>
      <c r="W13" s="536" t="s">
        <v>131</v>
      </c>
      <c r="X13" s="458"/>
      <c r="Y13" s="458"/>
      <c r="Z13" s="458"/>
      <c r="AA13" s="458"/>
      <c r="AB13" s="459"/>
      <c r="AC13" s="421">
        <v>2379</v>
      </c>
      <c r="AD13" s="422"/>
      <c r="AE13" s="422"/>
      <c r="AF13" s="422"/>
      <c r="AG13" s="423"/>
      <c r="AH13" s="421">
        <v>2892</v>
      </c>
      <c r="AI13" s="422"/>
      <c r="AJ13" s="422"/>
      <c r="AK13" s="422"/>
      <c r="AL13" s="424"/>
      <c r="AM13" s="514" t="s">
        <v>132</v>
      </c>
      <c r="AN13" s="419"/>
      <c r="AO13" s="419"/>
      <c r="AP13" s="419"/>
      <c r="AQ13" s="419"/>
      <c r="AR13" s="419"/>
      <c r="AS13" s="419"/>
      <c r="AT13" s="420"/>
      <c r="AU13" s="502" t="s">
        <v>113</v>
      </c>
      <c r="AV13" s="503"/>
      <c r="AW13" s="503"/>
      <c r="AX13" s="503"/>
      <c r="AY13" s="425" t="s">
        <v>133</v>
      </c>
      <c r="AZ13" s="426"/>
      <c r="BA13" s="426"/>
      <c r="BB13" s="426"/>
      <c r="BC13" s="426"/>
      <c r="BD13" s="426"/>
      <c r="BE13" s="426"/>
      <c r="BF13" s="426"/>
      <c r="BG13" s="426"/>
      <c r="BH13" s="426"/>
      <c r="BI13" s="426"/>
      <c r="BJ13" s="426"/>
      <c r="BK13" s="426"/>
      <c r="BL13" s="426"/>
      <c r="BM13" s="427"/>
      <c r="BN13" s="445">
        <v>120262</v>
      </c>
      <c r="BO13" s="446"/>
      <c r="BP13" s="446"/>
      <c r="BQ13" s="446"/>
      <c r="BR13" s="446"/>
      <c r="BS13" s="446"/>
      <c r="BT13" s="446"/>
      <c r="BU13" s="447"/>
      <c r="BV13" s="445">
        <v>-9765</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8.8000000000000007</v>
      </c>
      <c r="CU13" s="416"/>
      <c r="CV13" s="416"/>
      <c r="CW13" s="416"/>
      <c r="CX13" s="416"/>
      <c r="CY13" s="416"/>
      <c r="CZ13" s="416"/>
      <c r="DA13" s="417"/>
      <c r="DB13" s="415">
        <v>9.4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74705</v>
      </c>
      <c r="S14" s="549"/>
      <c r="T14" s="549"/>
      <c r="U14" s="549"/>
      <c r="V14" s="550"/>
      <c r="W14" s="551"/>
      <c r="X14" s="461"/>
      <c r="Y14" s="461"/>
      <c r="Z14" s="461"/>
      <c r="AA14" s="461"/>
      <c r="AB14" s="462"/>
      <c r="AC14" s="541">
        <v>7</v>
      </c>
      <c r="AD14" s="542"/>
      <c r="AE14" s="542"/>
      <c r="AF14" s="542"/>
      <c r="AG14" s="543"/>
      <c r="AH14" s="541">
        <v>8.1999999999999993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72.099999999999994</v>
      </c>
      <c r="CU14" s="553"/>
      <c r="CV14" s="553"/>
      <c r="CW14" s="553"/>
      <c r="CX14" s="553"/>
      <c r="CY14" s="553"/>
      <c r="CZ14" s="553"/>
      <c r="DA14" s="554"/>
      <c r="DB14" s="552">
        <v>74.2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137</v>
      </c>
      <c r="N15" s="546"/>
      <c r="O15" s="546"/>
      <c r="P15" s="546"/>
      <c r="Q15" s="547"/>
      <c r="R15" s="548">
        <v>74434</v>
      </c>
      <c r="S15" s="549"/>
      <c r="T15" s="549"/>
      <c r="U15" s="549"/>
      <c r="V15" s="550"/>
      <c r="W15" s="536" t="s">
        <v>138</v>
      </c>
      <c r="X15" s="458"/>
      <c r="Y15" s="458"/>
      <c r="Z15" s="458"/>
      <c r="AA15" s="458"/>
      <c r="AB15" s="459"/>
      <c r="AC15" s="421">
        <v>9571</v>
      </c>
      <c r="AD15" s="422"/>
      <c r="AE15" s="422"/>
      <c r="AF15" s="422"/>
      <c r="AG15" s="423"/>
      <c r="AH15" s="421">
        <v>9663</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7618494</v>
      </c>
      <c r="BO15" s="441"/>
      <c r="BP15" s="441"/>
      <c r="BQ15" s="441"/>
      <c r="BR15" s="441"/>
      <c r="BS15" s="441"/>
      <c r="BT15" s="441"/>
      <c r="BU15" s="442"/>
      <c r="BV15" s="440">
        <v>7634499</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28.2</v>
      </c>
      <c r="AD16" s="542"/>
      <c r="AE16" s="542"/>
      <c r="AF16" s="542"/>
      <c r="AG16" s="543"/>
      <c r="AH16" s="541">
        <v>27.3</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18069504</v>
      </c>
      <c r="BO16" s="446"/>
      <c r="BP16" s="446"/>
      <c r="BQ16" s="446"/>
      <c r="BR16" s="446"/>
      <c r="BS16" s="446"/>
      <c r="BT16" s="446"/>
      <c r="BU16" s="447"/>
      <c r="BV16" s="445">
        <v>18140158</v>
      </c>
      <c r="BW16" s="446"/>
      <c r="BX16" s="446"/>
      <c r="BY16" s="446"/>
      <c r="BZ16" s="446"/>
      <c r="CA16" s="446"/>
      <c r="CB16" s="446"/>
      <c r="CC16" s="447"/>
      <c r="CD16" s="180"/>
      <c r="CE16" s="443" t="s">
        <v>144</v>
      </c>
      <c r="CF16" s="443"/>
      <c r="CG16" s="443"/>
      <c r="CH16" s="443"/>
      <c r="CI16" s="443"/>
      <c r="CJ16" s="443"/>
      <c r="CK16" s="443"/>
      <c r="CL16" s="443"/>
      <c r="CM16" s="443"/>
      <c r="CN16" s="443"/>
      <c r="CO16" s="443"/>
      <c r="CP16" s="443"/>
      <c r="CQ16" s="443"/>
      <c r="CR16" s="443"/>
      <c r="CS16" s="444"/>
      <c r="CT16" s="415">
        <v>1.3</v>
      </c>
      <c r="CU16" s="416"/>
      <c r="CV16" s="416"/>
      <c r="CW16" s="416"/>
      <c r="CX16" s="416"/>
      <c r="CY16" s="416"/>
      <c r="CZ16" s="416"/>
      <c r="DA16" s="417"/>
      <c r="DB16" s="415" t="s">
        <v>145</v>
      </c>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21994</v>
      </c>
      <c r="AD17" s="422"/>
      <c r="AE17" s="422"/>
      <c r="AF17" s="422"/>
      <c r="AG17" s="423"/>
      <c r="AH17" s="421">
        <v>22801</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9688164</v>
      </c>
      <c r="BO17" s="446"/>
      <c r="BP17" s="446"/>
      <c r="BQ17" s="446"/>
      <c r="BR17" s="446"/>
      <c r="BS17" s="446"/>
      <c r="BT17" s="446"/>
      <c r="BU17" s="447"/>
      <c r="BV17" s="445">
        <v>9677555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913.22</v>
      </c>
      <c r="M18" s="510"/>
      <c r="N18" s="510"/>
      <c r="O18" s="510"/>
      <c r="P18" s="510"/>
      <c r="Q18" s="510"/>
      <c r="R18" s="511"/>
      <c r="S18" s="511"/>
      <c r="T18" s="511"/>
      <c r="U18" s="511"/>
      <c r="V18" s="512"/>
      <c r="W18" s="526"/>
      <c r="X18" s="527"/>
      <c r="Y18" s="527"/>
      <c r="Z18" s="527"/>
      <c r="AA18" s="527"/>
      <c r="AB18" s="537"/>
      <c r="AC18" s="409">
        <v>64.8</v>
      </c>
      <c r="AD18" s="410"/>
      <c r="AE18" s="410"/>
      <c r="AF18" s="410"/>
      <c r="AG18" s="513"/>
      <c r="AH18" s="409">
        <v>64.5</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19630430</v>
      </c>
      <c r="BO18" s="446"/>
      <c r="BP18" s="446"/>
      <c r="BQ18" s="446"/>
      <c r="BR18" s="446"/>
      <c r="BS18" s="446"/>
      <c r="BT18" s="446"/>
      <c r="BU18" s="447"/>
      <c r="BV18" s="445">
        <v>19844899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81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26460665</v>
      </c>
      <c r="BO19" s="446"/>
      <c r="BP19" s="446"/>
      <c r="BQ19" s="446"/>
      <c r="BR19" s="446"/>
      <c r="BS19" s="446"/>
      <c r="BT19" s="446"/>
      <c r="BU19" s="447"/>
      <c r="BV19" s="445">
        <v>26380507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28242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30553320</v>
      </c>
      <c r="BO23" s="446"/>
      <c r="BP23" s="446"/>
      <c r="BQ23" s="446"/>
      <c r="BR23" s="446"/>
      <c r="BS23" s="446"/>
      <c r="BT23" s="446"/>
      <c r="BU23" s="447"/>
      <c r="BV23" s="445">
        <v>30623097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8520</v>
      </c>
      <c r="R24" s="422"/>
      <c r="S24" s="422"/>
      <c r="T24" s="422"/>
      <c r="U24" s="422"/>
      <c r="V24" s="423"/>
      <c r="W24" s="487"/>
      <c r="X24" s="478"/>
      <c r="Y24" s="479"/>
      <c r="Z24" s="418" t="s">
        <v>164</v>
      </c>
      <c r="AA24" s="419"/>
      <c r="AB24" s="419"/>
      <c r="AC24" s="419"/>
      <c r="AD24" s="419"/>
      <c r="AE24" s="419"/>
      <c r="AF24" s="419"/>
      <c r="AG24" s="420"/>
      <c r="AH24" s="421">
        <v>657</v>
      </c>
      <c r="AI24" s="422"/>
      <c r="AJ24" s="422"/>
      <c r="AK24" s="422"/>
      <c r="AL24" s="423"/>
      <c r="AM24" s="421">
        <v>2070864</v>
      </c>
      <c r="AN24" s="422"/>
      <c r="AO24" s="422"/>
      <c r="AP24" s="422"/>
      <c r="AQ24" s="422"/>
      <c r="AR24" s="423"/>
      <c r="AS24" s="421">
        <v>3152</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25868634</v>
      </c>
      <c r="BO24" s="446"/>
      <c r="BP24" s="446"/>
      <c r="BQ24" s="446"/>
      <c r="BR24" s="446"/>
      <c r="BS24" s="446"/>
      <c r="BT24" s="446"/>
      <c r="BU24" s="447"/>
      <c r="BV24" s="445">
        <v>26153102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2</v>
      </c>
      <c r="M25" s="422"/>
      <c r="N25" s="422"/>
      <c r="O25" s="422"/>
      <c r="P25" s="423"/>
      <c r="Q25" s="421">
        <v>6760</v>
      </c>
      <c r="R25" s="422"/>
      <c r="S25" s="422"/>
      <c r="T25" s="422"/>
      <c r="U25" s="422"/>
      <c r="V25" s="423"/>
      <c r="W25" s="487"/>
      <c r="X25" s="478"/>
      <c r="Y25" s="479"/>
      <c r="Z25" s="418" t="s">
        <v>167</v>
      </c>
      <c r="AA25" s="419"/>
      <c r="AB25" s="419"/>
      <c r="AC25" s="419"/>
      <c r="AD25" s="419"/>
      <c r="AE25" s="419"/>
      <c r="AF25" s="419"/>
      <c r="AG25" s="420"/>
      <c r="AH25" s="421">
        <v>118</v>
      </c>
      <c r="AI25" s="422"/>
      <c r="AJ25" s="422"/>
      <c r="AK25" s="422"/>
      <c r="AL25" s="423"/>
      <c r="AM25" s="421">
        <v>318600</v>
      </c>
      <c r="AN25" s="422"/>
      <c r="AO25" s="422"/>
      <c r="AP25" s="422"/>
      <c r="AQ25" s="422"/>
      <c r="AR25" s="423"/>
      <c r="AS25" s="421">
        <v>2700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4465025</v>
      </c>
      <c r="BO25" s="441"/>
      <c r="BP25" s="441"/>
      <c r="BQ25" s="441"/>
      <c r="BR25" s="441"/>
      <c r="BS25" s="441"/>
      <c r="BT25" s="441"/>
      <c r="BU25" s="442"/>
      <c r="BV25" s="440">
        <v>6617071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5720</v>
      </c>
      <c r="R26" s="422"/>
      <c r="S26" s="422"/>
      <c r="T26" s="422"/>
      <c r="U26" s="422"/>
      <c r="V26" s="423"/>
      <c r="W26" s="487"/>
      <c r="X26" s="478"/>
      <c r="Y26" s="479"/>
      <c r="Z26" s="418" t="s">
        <v>170</v>
      </c>
      <c r="AA26" s="500"/>
      <c r="AB26" s="500"/>
      <c r="AC26" s="500"/>
      <c r="AD26" s="500"/>
      <c r="AE26" s="500"/>
      <c r="AF26" s="500"/>
      <c r="AG26" s="501"/>
      <c r="AH26" s="421">
        <v>43</v>
      </c>
      <c r="AI26" s="422"/>
      <c r="AJ26" s="422"/>
      <c r="AK26" s="422"/>
      <c r="AL26" s="423"/>
      <c r="AM26" s="421">
        <v>135536</v>
      </c>
      <c r="AN26" s="422"/>
      <c r="AO26" s="422"/>
      <c r="AP26" s="422"/>
      <c r="AQ26" s="422"/>
      <c r="AR26" s="423"/>
      <c r="AS26" s="421">
        <v>3152</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129</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4120</v>
      </c>
      <c r="R27" s="422"/>
      <c r="S27" s="422"/>
      <c r="T27" s="422"/>
      <c r="U27" s="422"/>
      <c r="V27" s="423"/>
      <c r="W27" s="487"/>
      <c r="X27" s="478"/>
      <c r="Y27" s="479"/>
      <c r="Z27" s="418" t="s">
        <v>173</v>
      </c>
      <c r="AA27" s="419"/>
      <c r="AB27" s="419"/>
      <c r="AC27" s="419"/>
      <c r="AD27" s="419"/>
      <c r="AE27" s="419"/>
      <c r="AF27" s="419"/>
      <c r="AG27" s="420"/>
      <c r="AH27" s="421">
        <v>2</v>
      </c>
      <c r="AI27" s="422"/>
      <c r="AJ27" s="422"/>
      <c r="AK27" s="422"/>
      <c r="AL27" s="423"/>
      <c r="AM27" s="421" t="s">
        <v>174</v>
      </c>
      <c r="AN27" s="422"/>
      <c r="AO27" s="422"/>
      <c r="AP27" s="422"/>
      <c r="AQ27" s="422"/>
      <c r="AR27" s="423"/>
      <c r="AS27" s="421" t="s">
        <v>174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963053</v>
      </c>
      <c r="BO27" s="449"/>
      <c r="BP27" s="449"/>
      <c r="BQ27" s="449"/>
      <c r="BR27" s="449"/>
      <c r="BS27" s="449"/>
      <c r="BT27" s="449"/>
      <c r="BU27" s="450"/>
      <c r="BV27" s="448">
        <v>951901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3750</v>
      </c>
      <c r="R28" s="422"/>
      <c r="S28" s="422"/>
      <c r="T28" s="422"/>
      <c r="U28" s="422"/>
      <c r="V28" s="423"/>
      <c r="W28" s="487"/>
      <c r="X28" s="478"/>
      <c r="Y28" s="479"/>
      <c r="Z28" s="418" t="s">
        <v>177</v>
      </c>
      <c r="AA28" s="419"/>
      <c r="AB28" s="419"/>
      <c r="AC28" s="419"/>
      <c r="AD28" s="419"/>
      <c r="AE28" s="419"/>
      <c r="AF28" s="419"/>
      <c r="AG28" s="420"/>
      <c r="AH28" s="421" t="s">
        <v>121</v>
      </c>
      <c r="AI28" s="422"/>
      <c r="AJ28" s="422"/>
      <c r="AK28" s="422"/>
      <c r="AL28" s="423"/>
      <c r="AM28" s="421" t="s">
        <v>129</v>
      </c>
      <c r="AN28" s="422"/>
      <c r="AO28" s="422"/>
      <c r="AP28" s="422"/>
      <c r="AQ28" s="422"/>
      <c r="AR28" s="423"/>
      <c r="AS28" s="421" t="s">
        <v>129</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1651002</v>
      </c>
      <c r="BO28" s="441"/>
      <c r="BP28" s="441"/>
      <c r="BQ28" s="441"/>
      <c r="BR28" s="441"/>
      <c r="BS28" s="441"/>
      <c r="BT28" s="441"/>
      <c r="BU28" s="442"/>
      <c r="BV28" s="440">
        <v>1965116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26</v>
      </c>
      <c r="M29" s="422"/>
      <c r="N29" s="422"/>
      <c r="O29" s="422"/>
      <c r="P29" s="423"/>
      <c r="Q29" s="421">
        <v>3570</v>
      </c>
      <c r="R29" s="422"/>
      <c r="S29" s="422"/>
      <c r="T29" s="422"/>
      <c r="U29" s="422"/>
      <c r="V29" s="423"/>
      <c r="W29" s="488"/>
      <c r="X29" s="489"/>
      <c r="Y29" s="490"/>
      <c r="Z29" s="418" t="s">
        <v>180</v>
      </c>
      <c r="AA29" s="419"/>
      <c r="AB29" s="419"/>
      <c r="AC29" s="419"/>
      <c r="AD29" s="419"/>
      <c r="AE29" s="419"/>
      <c r="AF29" s="419"/>
      <c r="AG29" s="420"/>
      <c r="AH29" s="421">
        <v>659</v>
      </c>
      <c r="AI29" s="422"/>
      <c r="AJ29" s="422"/>
      <c r="AK29" s="422"/>
      <c r="AL29" s="423"/>
      <c r="AM29" s="421">
        <v>2078914</v>
      </c>
      <c r="AN29" s="422"/>
      <c r="AO29" s="422"/>
      <c r="AP29" s="422"/>
      <c r="AQ29" s="422"/>
      <c r="AR29" s="423"/>
      <c r="AS29" s="421">
        <v>3155</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914938</v>
      </c>
      <c r="BO29" s="446"/>
      <c r="BP29" s="446"/>
      <c r="BQ29" s="446"/>
      <c r="BR29" s="446"/>
      <c r="BS29" s="446"/>
      <c r="BT29" s="446"/>
      <c r="BU29" s="447"/>
      <c r="BV29" s="445">
        <v>1014903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98.6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7110442</v>
      </c>
      <c r="BO30" s="449"/>
      <c r="BP30" s="449"/>
      <c r="BQ30" s="449"/>
      <c r="BR30" s="449"/>
      <c r="BS30" s="449"/>
      <c r="BT30" s="449"/>
      <c r="BU30" s="450"/>
      <c r="BV30" s="448">
        <v>6696909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189</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9</v>
      </c>
      <c r="V34" s="404"/>
      <c r="W34" s="403" t="str">
        <f>IF('各会計、関係団体の財政状況及び健全化判断比率'!B28="","",'各会計、関係団体の財政状況及び健全化判断比率'!B28)</f>
        <v>大館市国民健康保険特別会計</v>
      </c>
      <c r="X34" s="403"/>
      <c r="Y34" s="403"/>
      <c r="Z34" s="403"/>
      <c r="AA34" s="403"/>
      <c r="AB34" s="403"/>
      <c r="AC34" s="403"/>
      <c r="AD34" s="403"/>
      <c r="AE34" s="403"/>
      <c r="AF34" s="403"/>
      <c r="AG34" s="403"/>
      <c r="AH34" s="403"/>
      <c r="AI34" s="403"/>
      <c r="AJ34" s="403"/>
      <c r="AK34" s="403"/>
      <c r="AL34" s="193"/>
      <c r="AM34" s="404">
        <f>IF(AO34="","",MAX(C34:D43,U34:V43)+1)</f>
        <v>13</v>
      </c>
      <c r="AN34" s="404"/>
      <c r="AO34" s="403" t="str">
        <f>IF('各会計、関係団体の財政状況及び健全化判断比率'!B32="","",'各会計、関係団体の財政状況及び健全化判断比率'!B32)</f>
        <v>大館市水道事業会計</v>
      </c>
      <c r="AP34" s="403"/>
      <c r="AQ34" s="403"/>
      <c r="AR34" s="403"/>
      <c r="AS34" s="403"/>
      <c r="AT34" s="403"/>
      <c r="AU34" s="403"/>
      <c r="AV34" s="403"/>
      <c r="AW34" s="403"/>
      <c r="AX34" s="403"/>
      <c r="AY34" s="403"/>
      <c r="AZ34" s="403"/>
      <c r="BA34" s="403"/>
      <c r="BB34" s="403"/>
      <c r="BC34" s="403"/>
      <c r="BD34" s="193"/>
      <c r="BE34" s="404">
        <f>IF(BG34="","",MAX(C34:D43,U34:V43,AM34:AN43)+1)</f>
        <v>17</v>
      </c>
      <c r="BF34" s="404"/>
      <c r="BG34" s="403" t="str">
        <f>IF('各会計、関係団体の財政状況及び健全化判断比率'!B36="","",'各会計、関係団体の財政状況及び健全化判断比率'!B36)</f>
        <v>大館市公設総合地方卸売市場特別会計</v>
      </c>
      <c r="BH34" s="403"/>
      <c r="BI34" s="403"/>
      <c r="BJ34" s="403"/>
      <c r="BK34" s="403"/>
      <c r="BL34" s="403"/>
      <c r="BM34" s="403"/>
      <c r="BN34" s="403"/>
      <c r="BO34" s="403"/>
      <c r="BP34" s="403"/>
      <c r="BQ34" s="403"/>
      <c r="BR34" s="403"/>
      <c r="BS34" s="403"/>
      <c r="BT34" s="403"/>
      <c r="BU34" s="403"/>
      <c r="BV34" s="193"/>
      <c r="BW34" s="404">
        <f>IF(BY34="","",MAX(C34:D43,U34:V43,AM34:AN43,BE34:BF43)+1)</f>
        <v>20</v>
      </c>
      <c r="BX34" s="404"/>
      <c r="BY34" s="403" t="str">
        <f>IF('各会計、関係団体の財政状況及び健全化判断比率'!B68="","",'各会計、関係団体の財政状況及び健全化判断比率'!B68)</f>
        <v>秋田県市町村総合事務組合（一般会計）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25</v>
      </c>
      <c r="CP34" s="404"/>
      <c r="CQ34" s="403" t="str">
        <f>IF('各会計、関係団体の財政状況及び健全化判断比率'!BS7="","",'各会計、関係団体の財政状況及び健全化判断比率'!BS7)</f>
        <v>県北環境保全センター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大館市小規模水道等事業特別会計</v>
      </c>
      <c r="F35" s="403"/>
      <c r="G35" s="403"/>
      <c r="H35" s="403"/>
      <c r="I35" s="403"/>
      <c r="J35" s="403"/>
      <c r="K35" s="403"/>
      <c r="L35" s="403"/>
      <c r="M35" s="403"/>
      <c r="N35" s="403"/>
      <c r="O35" s="403"/>
      <c r="P35" s="403"/>
      <c r="Q35" s="403"/>
      <c r="R35" s="403"/>
      <c r="S35" s="403"/>
      <c r="T35" s="193"/>
      <c r="U35" s="404">
        <f>IF(W35="","",U34+1)</f>
        <v>10</v>
      </c>
      <c r="V35" s="404"/>
      <c r="W35" s="403" t="str">
        <f>IF('各会計、関係団体の財政状況及び健全化判断比率'!B29="","",'各会計、関係団体の財政状況及び健全化判断比率'!B29)</f>
        <v>大館市後期高齢者医療特別会計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14</v>
      </c>
      <c r="AN35" s="404"/>
      <c r="AO35" s="403" t="str">
        <f>IF('各会計、関係団体の財政状況及び健全化判断比率'!B33="","",'各会計、関係団体の財政状況及び健全化判断比率'!B33)</f>
        <v>大館市工業用水道事業会計</v>
      </c>
      <c r="AP35" s="403"/>
      <c r="AQ35" s="403"/>
      <c r="AR35" s="403"/>
      <c r="AS35" s="403"/>
      <c r="AT35" s="403"/>
      <c r="AU35" s="403"/>
      <c r="AV35" s="403"/>
      <c r="AW35" s="403"/>
      <c r="AX35" s="403"/>
      <c r="AY35" s="403"/>
      <c r="AZ35" s="403"/>
      <c r="BA35" s="403"/>
      <c r="BB35" s="403"/>
      <c r="BC35" s="403"/>
      <c r="BD35" s="193"/>
      <c r="BE35" s="404">
        <f t="shared" ref="BE35:BE43" si="1">IF(BG35="","",BE34+1)</f>
        <v>18</v>
      </c>
      <c r="BF35" s="404"/>
      <c r="BG35" s="403" t="str">
        <f>IF('各会計、関係団体の財政状況及び健全化判断比率'!B37="","",'各会計、関係団体の財政状況及び健全化判断比率'!B37)</f>
        <v>大館市農業集落排水事業特別会計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21</v>
      </c>
      <c r="BX35" s="404"/>
      <c r="BY35" s="403" t="str">
        <f>IF('各会計、関係団体の財政状況及び健全化判断比率'!B69="","",'各会計、関係団体の財政状況及び健全化判断比率'!B69)</f>
        <v>秋田県市町村総合事務組合（交通災害共済事業等特別会計）</v>
      </c>
      <c r="BZ35" s="403"/>
      <c r="CA35" s="403"/>
      <c r="CB35" s="403"/>
      <c r="CC35" s="403"/>
      <c r="CD35" s="403"/>
      <c r="CE35" s="403"/>
      <c r="CF35" s="403"/>
      <c r="CG35" s="403"/>
      <c r="CH35" s="403"/>
      <c r="CI35" s="403"/>
      <c r="CJ35" s="403"/>
      <c r="CK35" s="403"/>
      <c r="CL35" s="403"/>
      <c r="CM35" s="403"/>
      <c r="CN35" s="193"/>
      <c r="CO35" s="404">
        <f t="shared" ref="CO35:CO43" si="3">IF(CQ35="","",CO34+1)</f>
        <v>26</v>
      </c>
      <c r="CP35" s="404"/>
      <c r="CQ35" s="403" t="str">
        <f>IF('各会計、関係団体の財政状況及び健全化判断比率'!BS8="","",'各会計、関係団体の財政状況及び健全化判断比率'!BS8)</f>
        <v>大館市土地開発公社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大館市休日夜間急患センター特別会計</v>
      </c>
      <c r="F36" s="403"/>
      <c r="G36" s="403"/>
      <c r="H36" s="403"/>
      <c r="I36" s="403"/>
      <c r="J36" s="403"/>
      <c r="K36" s="403"/>
      <c r="L36" s="403"/>
      <c r="M36" s="403"/>
      <c r="N36" s="403"/>
      <c r="O36" s="403"/>
      <c r="P36" s="403"/>
      <c r="Q36" s="403"/>
      <c r="R36" s="403"/>
      <c r="S36" s="403"/>
      <c r="T36" s="193"/>
      <c r="U36" s="404">
        <f t="shared" ref="U36:U43" si="4">IF(W36="","",U35+1)</f>
        <v>11</v>
      </c>
      <c r="V36" s="404"/>
      <c r="W36" s="403" t="str">
        <f>IF('各会計、関係団体の財政状況及び健全化判断比率'!B30="","",'各会計、関係団体の財政状況及び健全化判断比率'!B30)</f>
        <v>大館市介護保険特別会計</v>
      </c>
      <c r="X36" s="403"/>
      <c r="Y36" s="403"/>
      <c r="Z36" s="403"/>
      <c r="AA36" s="403"/>
      <c r="AB36" s="403"/>
      <c r="AC36" s="403"/>
      <c r="AD36" s="403"/>
      <c r="AE36" s="403"/>
      <c r="AF36" s="403"/>
      <c r="AG36" s="403"/>
      <c r="AH36" s="403"/>
      <c r="AI36" s="403"/>
      <c r="AJ36" s="403"/>
      <c r="AK36" s="403"/>
      <c r="AL36" s="193"/>
      <c r="AM36" s="404">
        <f t="shared" si="0"/>
        <v>15</v>
      </c>
      <c r="AN36" s="404"/>
      <c r="AO36" s="403" t="str">
        <f>IF('各会計、関係団体の財政状況及び健全化判断比率'!B34="","",'各会計、関係団体の財政状況及び健全化判断比率'!B34)</f>
        <v>大館市下水道事業会計</v>
      </c>
      <c r="AP36" s="403"/>
      <c r="AQ36" s="403"/>
      <c r="AR36" s="403"/>
      <c r="AS36" s="403"/>
      <c r="AT36" s="403"/>
      <c r="AU36" s="403"/>
      <c r="AV36" s="403"/>
      <c r="AW36" s="403"/>
      <c r="AX36" s="403"/>
      <c r="AY36" s="403"/>
      <c r="AZ36" s="403"/>
      <c r="BA36" s="403"/>
      <c r="BB36" s="403"/>
      <c r="BC36" s="403"/>
      <c r="BD36" s="193"/>
      <c r="BE36" s="404">
        <f t="shared" si="1"/>
        <v>19</v>
      </c>
      <c r="BF36" s="404"/>
      <c r="BG36" s="403" t="str">
        <f>IF('各会計、関係団体の財政状況及び健全化判断比率'!B38="","",'各会計、関係団体の財政状況及び健全化判断比率'!B38)</f>
        <v>大館市戸別浄化槽整備事業特別会計</v>
      </c>
      <c r="BH36" s="403"/>
      <c r="BI36" s="403"/>
      <c r="BJ36" s="403"/>
      <c r="BK36" s="403"/>
      <c r="BL36" s="403"/>
      <c r="BM36" s="403"/>
      <c r="BN36" s="403"/>
      <c r="BO36" s="403"/>
      <c r="BP36" s="403"/>
      <c r="BQ36" s="403"/>
      <c r="BR36" s="403"/>
      <c r="BS36" s="403"/>
      <c r="BT36" s="403"/>
      <c r="BU36" s="403"/>
      <c r="BV36" s="193"/>
      <c r="BW36" s="404">
        <f t="shared" si="2"/>
        <v>22</v>
      </c>
      <c r="BX36" s="404"/>
      <c r="BY36" s="403" t="str">
        <f>IF('各会計、関係団体の財政状況及び健全化判断比率'!B70="","",'各会計、関係団体の財政状況及び健全化判断比率'!B70)</f>
        <v>秋田県市町村会館管理組合（一般会計）</v>
      </c>
      <c r="BZ36" s="403"/>
      <c r="CA36" s="403"/>
      <c r="CB36" s="403"/>
      <c r="CC36" s="403"/>
      <c r="CD36" s="403"/>
      <c r="CE36" s="403"/>
      <c r="CF36" s="403"/>
      <c r="CG36" s="403"/>
      <c r="CH36" s="403"/>
      <c r="CI36" s="403"/>
      <c r="CJ36" s="403"/>
      <c r="CK36" s="403"/>
      <c r="CL36" s="403"/>
      <c r="CM36" s="403"/>
      <c r="CN36" s="193"/>
      <c r="CO36" s="404">
        <f t="shared" si="3"/>
        <v>27</v>
      </c>
      <c r="CP36" s="404"/>
      <c r="CQ36" s="403" t="str">
        <f>IF('各会計、関係団体の財政状況及び健全化判断比率'!BS9="","",'各会計、関係団体の財政状況及び健全化判断比率'!BS9)</f>
        <v>大館市文教振興事業団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大館市田代診療所事業特別会計</v>
      </c>
      <c r="F37" s="403"/>
      <c r="G37" s="403"/>
      <c r="H37" s="403"/>
      <c r="I37" s="403"/>
      <c r="J37" s="403"/>
      <c r="K37" s="403"/>
      <c r="L37" s="403"/>
      <c r="M37" s="403"/>
      <c r="N37" s="403"/>
      <c r="O37" s="403"/>
      <c r="P37" s="403"/>
      <c r="Q37" s="403"/>
      <c r="R37" s="403"/>
      <c r="S37" s="403"/>
      <c r="T37" s="193"/>
      <c r="U37" s="404">
        <f t="shared" si="4"/>
        <v>12</v>
      </c>
      <c r="V37" s="404"/>
      <c r="W37" s="403" t="str">
        <f>IF('各会計、関係団体の財政状況及び健全化判断比率'!B31="","",'各会計、関係団体の財政状況及び健全化判断比率'!B31)</f>
        <v>大館市介護サービス事業特別会計</v>
      </c>
      <c r="X37" s="403"/>
      <c r="Y37" s="403"/>
      <c r="Z37" s="403"/>
      <c r="AA37" s="403"/>
      <c r="AB37" s="403"/>
      <c r="AC37" s="403"/>
      <c r="AD37" s="403"/>
      <c r="AE37" s="403"/>
      <c r="AF37" s="403"/>
      <c r="AG37" s="403"/>
      <c r="AH37" s="403"/>
      <c r="AI37" s="403"/>
      <c r="AJ37" s="403"/>
      <c r="AK37" s="403"/>
      <c r="AL37" s="193"/>
      <c r="AM37" s="404">
        <f t="shared" si="0"/>
        <v>16</v>
      </c>
      <c r="AN37" s="404"/>
      <c r="AO37" s="403" t="str">
        <f>IF('各会計、関係団体の財政状況及び健全化判断比率'!B35="","",'各会計、関係団体の財政状況及び健全化判断比率'!B35)</f>
        <v>大館市病院事業会計</v>
      </c>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23</v>
      </c>
      <c r="BX37" s="404"/>
      <c r="BY37" s="403" t="str">
        <f>IF('各会計、関係団体の財政状況及び健全化判断比率'!B71="","",'各会計、関係団体の財政状況及び健全化判断比率'!B71)</f>
        <v>秋田県後期高齢者医療広域連合（一般会計）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f t="shared" ref="C38:C43" si="5">IF(E38="","",C37+1)</f>
        <v>5</v>
      </c>
      <c r="D38" s="404"/>
      <c r="E38" s="403" t="str">
        <f>IF('各会計、関係団体の財政状況及び健全化判断比率'!B11="","",'各会計、関係団体の財政状況及び健全化判断比率'!B11)</f>
        <v>大館市温泉開発特別会計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24</v>
      </c>
      <c r="BX38" s="404"/>
      <c r="BY38" s="403" t="str">
        <f>IF('各会計、関係団体の財政状況及び健全化判断比率'!B72="","",'各会計、関係団体の財政状況及び健全化判断比率'!B72)</f>
        <v>秋田県後期高齢者医療広域連合（後期高齢者医療特別会計）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f t="shared" si="5"/>
        <v>6</v>
      </c>
      <c r="D39" s="404"/>
      <c r="E39" s="403" t="str">
        <f>IF('各会計、関係団体の財政状況及び健全化判断比率'!B12="","",'各会計、関係団体の財政状況及び健全化判断比率'!B12)</f>
        <v>大館市奨学資金特別会計</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f t="shared" si="5"/>
        <v>7</v>
      </c>
      <c r="D40" s="404"/>
      <c r="E40" s="403" t="str">
        <f>IF('各会計、関係団体の財政状況及び健全化判断比率'!B13="","",'各会計、関係団体の財政状況及び健全化判断比率'!B13)</f>
        <v>大館市都市計画事業特別会計</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f t="shared" si="5"/>
        <v>8</v>
      </c>
      <c r="D41" s="404"/>
      <c r="E41" s="403" t="str">
        <f>IF('各会計、関係団体の財政状況及び健全化判断比率'!B14="","",'各会計、関係団体の財政状況及び健全化判断比率'!B14)</f>
        <v>大館市土地取得特別会計</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T/k5GtQH2NGMxNloNpI6niLE9tAyQO6A/8Nbz4uDMtY90MYh0HxA6GrLw9arjWW2XJNeSUertBdYhQJLLbhr0w==" saltValue="bHt5u75QABkT1QSU6nj1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4" t="s">
        <v>552</v>
      </c>
      <c r="D34" s="1224"/>
      <c r="E34" s="1225"/>
      <c r="F34" s="32">
        <v>2.94</v>
      </c>
      <c r="G34" s="33">
        <v>2.89</v>
      </c>
      <c r="H34" s="33">
        <v>1.91</v>
      </c>
      <c r="I34" s="33">
        <v>1.1399999999999999</v>
      </c>
      <c r="J34" s="34" t="s">
        <v>553</v>
      </c>
      <c r="K34" s="22"/>
      <c r="L34" s="22"/>
      <c r="M34" s="22"/>
      <c r="N34" s="22"/>
      <c r="O34" s="22"/>
      <c r="P34" s="22"/>
    </row>
    <row r="35" spans="1:16" ht="39" customHeight="1">
      <c r="A35" s="22"/>
      <c r="B35" s="35"/>
      <c r="C35" s="1218" t="s">
        <v>554</v>
      </c>
      <c r="D35" s="1219"/>
      <c r="E35" s="1220"/>
      <c r="F35" s="36">
        <v>8.92</v>
      </c>
      <c r="G35" s="37">
        <v>9.4700000000000006</v>
      </c>
      <c r="H35" s="37">
        <v>9.66</v>
      </c>
      <c r="I35" s="37">
        <v>8.9</v>
      </c>
      <c r="J35" s="38">
        <v>9.36</v>
      </c>
      <c r="K35" s="22"/>
      <c r="L35" s="22"/>
      <c r="M35" s="22"/>
      <c r="N35" s="22"/>
      <c r="O35" s="22"/>
      <c r="P35" s="22"/>
    </row>
    <row r="36" spans="1:16" ht="39" customHeight="1">
      <c r="A36" s="22"/>
      <c r="B36" s="35"/>
      <c r="C36" s="1218" t="s">
        <v>555</v>
      </c>
      <c r="D36" s="1219"/>
      <c r="E36" s="1220"/>
      <c r="F36" s="36">
        <v>5.95</v>
      </c>
      <c r="G36" s="37">
        <v>9.24</v>
      </c>
      <c r="H36" s="37">
        <v>7.6</v>
      </c>
      <c r="I36" s="37">
        <v>5.47</v>
      </c>
      <c r="J36" s="38">
        <v>7.55</v>
      </c>
      <c r="K36" s="22"/>
      <c r="L36" s="22"/>
      <c r="M36" s="22"/>
      <c r="N36" s="22"/>
      <c r="O36" s="22"/>
      <c r="P36" s="22"/>
    </row>
    <row r="37" spans="1:16" ht="39" customHeight="1">
      <c r="A37" s="22"/>
      <c r="B37" s="35"/>
      <c r="C37" s="1218" t="s">
        <v>556</v>
      </c>
      <c r="D37" s="1219"/>
      <c r="E37" s="1220"/>
      <c r="F37" s="36">
        <v>1.69</v>
      </c>
      <c r="G37" s="37">
        <v>2.16</v>
      </c>
      <c r="H37" s="37">
        <v>1.5</v>
      </c>
      <c r="I37" s="37">
        <v>1.28</v>
      </c>
      <c r="J37" s="38">
        <v>2.1</v>
      </c>
      <c r="K37" s="22"/>
      <c r="L37" s="22"/>
      <c r="M37" s="22"/>
      <c r="N37" s="22"/>
      <c r="O37" s="22"/>
      <c r="P37" s="22"/>
    </row>
    <row r="38" spans="1:16" ht="39" customHeight="1">
      <c r="A38" s="22"/>
      <c r="B38" s="35"/>
      <c r="C38" s="1218" t="s">
        <v>557</v>
      </c>
      <c r="D38" s="1219"/>
      <c r="E38" s="1220"/>
      <c r="F38" s="36">
        <v>1.17</v>
      </c>
      <c r="G38" s="37">
        <v>1.82</v>
      </c>
      <c r="H38" s="37">
        <v>1.59</v>
      </c>
      <c r="I38" s="37">
        <v>2.2999999999999998</v>
      </c>
      <c r="J38" s="38">
        <v>1.93</v>
      </c>
      <c r="K38" s="22"/>
      <c r="L38" s="22"/>
      <c r="M38" s="22"/>
      <c r="N38" s="22"/>
      <c r="O38" s="22"/>
      <c r="P38" s="22"/>
    </row>
    <row r="39" spans="1:16" ht="39" customHeight="1">
      <c r="A39" s="22"/>
      <c r="B39" s="35"/>
      <c r="C39" s="1218" t="s">
        <v>558</v>
      </c>
      <c r="D39" s="1219"/>
      <c r="E39" s="1220"/>
      <c r="F39" s="36">
        <v>1.57</v>
      </c>
      <c r="G39" s="37">
        <v>1.74</v>
      </c>
      <c r="H39" s="37">
        <v>1.86</v>
      </c>
      <c r="I39" s="37">
        <v>2.04</v>
      </c>
      <c r="J39" s="38">
        <v>1.67</v>
      </c>
      <c r="K39" s="22"/>
      <c r="L39" s="22"/>
      <c r="M39" s="22"/>
      <c r="N39" s="22"/>
      <c r="O39" s="22"/>
      <c r="P39" s="22"/>
    </row>
    <row r="40" spans="1:16" ht="39" customHeight="1">
      <c r="A40" s="22"/>
      <c r="B40" s="35"/>
      <c r="C40" s="1218" t="s">
        <v>559</v>
      </c>
      <c r="D40" s="1219"/>
      <c r="E40" s="1220"/>
      <c r="F40" s="36">
        <v>0.39</v>
      </c>
      <c r="G40" s="37">
        <v>0.33</v>
      </c>
      <c r="H40" s="37">
        <v>0.31</v>
      </c>
      <c r="I40" s="37">
        <v>0.41</v>
      </c>
      <c r="J40" s="38">
        <v>0.48</v>
      </c>
      <c r="K40" s="22"/>
      <c r="L40" s="22"/>
      <c r="M40" s="22"/>
      <c r="N40" s="22"/>
      <c r="O40" s="22"/>
      <c r="P40" s="22"/>
    </row>
    <row r="41" spans="1:16" ht="39" customHeight="1">
      <c r="A41" s="22"/>
      <c r="B41" s="35"/>
      <c r="C41" s="1218" t="s">
        <v>560</v>
      </c>
      <c r="D41" s="1219"/>
      <c r="E41" s="1220"/>
      <c r="F41" s="36">
        <v>0.02</v>
      </c>
      <c r="G41" s="37">
        <v>0.02</v>
      </c>
      <c r="H41" s="37">
        <v>0.02</v>
      </c>
      <c r="I41" s="37">
        <v>0.01</v>
      </c>
      <c r="J41" s="38">
        <v>0.02</v>
      </c>
      <c r="K41" s="22"/>
      <c r="L41" s="22"/>
      <c r="M41" s="22"/>
      <c r="N41" s="22"/>
      <c r="O41" s="22"/>
      <c r="P41" s="22"/>
    </row>
    <row r="42" spans="1:16" ht="39" customHeight="1">
      <c r="A42" s="22"/>
      <c r="B42" s="39"/>
      <c r="C42" s="1218" t="s">
        <v>561</v>
      </c>
      <c r="D42" s="1219"/>
      <c r="E42" s="1220"/>
      <c r="F42" s="36" t="s">
        <v>504</v>
      </c>
      <c r="G42" s="37" t="s">
        <v>504</v>
      </c>
      <c r="H42" s="37" t="s">
        <v>504</v>
      </c>
      <c r="I42" s="37" t="s">
        <v>504</v>
      </c>
      <c r="J42" s="38" t="s">
        <v>504</v>
      </c>
      <c r="K42" s="22"/>
      <c r="L42" s="22"/>
      <c r="M42" s="22"/>
      <c r="N42" s="22"/>
      <c r="O42" s="22"/>
      <c r="P42" s="22"/>
    </row>
    <row r="43" spans="1:16" ht="39" customHeight="1" thickBot="1">
      <c r="A43" s="22"/>
      <c r="B43" s="40"/>
      <c r="C43" s="1221" t="s">
        <v>562</v>
      </c>
      <c r="D43" s="1222"/>
      <c r="E43" s="1223"/>
      <c r="F43" s="41">
        <v>7.0000000000000007E-2</v>
      </c>
      <c r="G43" s="42">
        <v>7.0000000000000007E-2</v>
      </c>
      <c r="H43" s="42">
        <v>0.04</v>
      </c>
      <c r="I43" s="42">
        <v>0.04</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yLA3twYdAeHY43ilLgQw1llCYx74AQ7nbdleFeupHdF6A0hsCAoSlmYZmsJ2gbMPgvp+w5aoXvP9tOpiQ+4xw==" saltValue="VE/EbSD/1N1+Cv4ssy/c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4" t="s">
        <v>11</v>
      </c>
      <c r="C45" s="1235"/>
      <c r="D45" s="58"/>
      <c r="E45" s="1240" t="s">
        <v>12</v>
      </c>
      <c r="F45" s="1240"/>
      <c r="G45" s="1240"/>
      <c r="H45" s="1240"/>
      <c r="I45" s="1240"/>
      <c r="J45" s="1241"/>
      <c r="K45" s="59">
        <v>3749</v>
      </c>
      <c r="L45" s="60">
        <v>3531</v>
      </c>
      <c r="M45" s="60">
        <v>3274</v>
      </c>
      <c r="N45" s="60">
        <v>3181</v>
      </c>
      <c r="O45" s="61">
        <v>3186</v>
      </c>
      <c r="P45" s="48"/>
      <c r="Q45" s="48"/>
      <c r="R45" s="48"/>
      <c r="S45" s="48"/>
      <c r="T45" s="48"/>
      <c r="U45" s="48"/>
    </row>
    <row r="46" spans="1:21" ht="30.75" customHeight="1">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c r="A48" s="48"/>
      <c r="B48" s="1236"/>
      <c r="C48" s="1237"/>
      <c r="D48" s="62"/>
      <c r="E48" s="1228" t="s">
        <v>15</v>
      </c>
      <c r="F48" s="1228"/>
      <c r="G48" s="1228"/>
      <c r="H48" s="1228"/>
      <c r="I48" s="1228"/>
      <c r="J48" s="1229"/>
      <c r="K48" s="63">
        <v>1739</v>
      </c>
      <c r="L48" s="64">
        <v>1556</v>
      </c>
      <c r="M48" s="64">
        <v>1661</v>
      </c>
      <c r="N48" s="64">
        <v>1619</v>
      </c>
      <c r="O48" s="65">
        <v>1576</v>
      </c>
      <c r="P48" s="48"/>
      <c r="Q48" s="48"/>
      <c r="R48" s="48"/>
      <c r="S48" s="48"/>
      <c r="T48" s="48"/>
      <c r="U48" s="48"/>
    </row>
    <row r="49" spans="1:21" ht="30.75" customHeight="1">
      <c r="A49" s="48"/>
      <c r="B49" s="1236"/>
      <c r="C49" s="1237"/>
      <c r="D49" s="62"/>
      <c r="E49" s="1228" t="s">
        <v>16</v>
      </c>
      <c r="F49" s="1228"/>
      <c r="G49" s="1228"/>
      <c r="H49" s="1228"/>
      <c r="I49" s="1228"/>
      <c r="J49" s="1229"/>
      <c r="K49" s="63" t="s">
        <v>504</v>
      </c>
      <c r="L49" s="64" t="s">
        <v>504</v>
      </c>
      <c r="M49" s="64" t="s">
        <v>504</v>
      </c>
      <c r="N49" s="64" t="s">
        <v>504</v>
      </c>
      <c r="O49" s="65" t="s">
        <v>504</v>
      </c>
      <c r="P49" s="48"/>
      <c r="Q49" s="48"/>
      <c r="R49" s="48"/>
      <c r="S49" s="48"/>
      <c r="T49" s="48"/>
      <c r="U49" s="48"/>
    </row>
    <row r="50" spans="1:21" ht="30.75" customHeight="1">
      <c r="A50" s="48"/>
      <c r="B50" s="1236"/>
      <c r="C50" s="1237"/>
      <c r="D50" s="62"/>
      <c r="E50" s="1228" t="s">
        <v>17</v>
      </c>
      <c r="F50" s="1228"/>
      <c r="G50" s="1228"/>
      <c r="H50" s="1228"/>
      <c r="I50" s="1228"/>
      <c r="J50" s="1229"/>
      <c r="K50" s="63">
        <v>207</v>
      </c>
      <c r="L50" s="64">
        <v>206</v>
      </c>
      <c r="M50" s="64">
        <v>204</v>
      </c>
      <c r="N50" s="64">
        <v>201</v>
      </c>
      <c r="O50" s="65">
        <v>201</v>
      </c>
      <c r="P50" s="48"/>
      <c r="Q50" s="48"/>
      <c r="R50" s="48"/>
      <c r="S50" s="48"/>
      <c r="T50" s="48"/>
      <c r="U50" s="48"/>
    </row>
    <row r="51" spans="1:21" ht="30.75" customHeight="1">
      <c r="A51" s="48"/>
      <c r="B51" s="1238"/>
      <c r="C51" s="1239"/>
      <c r="D51" s="66"/>
      <c r="E51" s="1228" t="s">
        <v>18</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c r="A52" s="48"/>
      <c r="B52" s="1226" t="s">
        <v>19</v>
      </c>
      <c r="C52" s="1227"/>
      <c r="D52" s="66"/>
      <c r="E52" s="1228" t="s">
        <v>20</v>
      </c>
      <c r="F52" s="1228"/>
      <c r="G52" s="1228"/>
      <c r="H52" s="1228"/>
      <c r="I52" s="1228"/>
      <c r="J52" s="1229"/>
      <c r="K52" s="63">
        <v>3431</v>
      </c>
      <c r="L52" s="64">
        <v>3446</v>
      </c>
      <c r="M52" s="64">
        <v>3297</v>
      </c>
      <c r="N52" s="64">
        <v>3357</v>
      </c>
      <c r="O52" s="65">
        <v>3450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2264</v>
      </c>
      <c r="L53" s="69">
        <v>1847</v>
      </c>
      <c r="M53" s="69">
        <v>1842</v>
      </c>
      <c r="N53" s="69">
        <v>1644</v>
      </c>
      <c r="O53" s="70">
        <v>1513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S54BCR05mHjWMrv69TQ8DU0R+uPs0fWZKv26vqOQy7BGpoTXouECG1vpE+EBfjHxgh0ZSYoHayhPYDqgcnUAQ==" saltValue="wu1K21nuO12z8EYbf20dG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54" t="s">
        <v>24</v>
      </c>
      <c r="C41" s="1255"/>
      <c r="D41" s="81"/>
      <c r="E41" s="1256" t="s">
        <v>25</v>
      </c>
      <c r="F41" s="1256"/>
      <c r="G41" s="1256"/>
      <c r="H41" s="1257"/>
      <c r="I41" s="82">
        <v>32079</v>
      </c>
      <c r="J41" s="83">
        <v>31760</v>
      </c>
      <c r="K41" s="83">
        <v>31544</v>
      </c>
      <c r="L41" s="83">
        <v>30623</v>
      </c>
      <c r="M41" s="84">
        <v>30553</v>
      </c>
    </row>
    <row r="42" spans="2:13" ht="27.75" customHeight="1">
      <c r="B42" s="1244"/>
      <c r="C42" s="1245"/>
      <c r="D42" s="85"/>
      <c r="E42" s="1248" t="s">
        <v>26</v>
      </c>
      <c r="F42" s="1248"/>
      <c r="G42" s="1248"/>
      <c r="H42" s="1249"/>
      <c r="I42" s="86">
        <v>1301</v>
      </c>
      <c r="J42" s="87">
        <v>1096</v>
      </c>
      <c r="K42" s="87">
        <v>892</v>
      </c>
      <c r="L42" s="87">
        <v>681</v>
      </c>
      <c r="M42" s="88">
        <v>491</v>
      </c>
    </row>
    <row r="43" spans="2:13" ht="27.75" customHeight="1">
      <c r="B43" s="1244"/>
      <c r="C43" s="1245"/>
      <c r="D43" s="85"/>
      <c r="E43" s="1248" t="s">
        <v>27</v>
      </c>
      <c r="F43" s="1248"/>
      <c r="G43" s="1248"/>
      <c r="H43" s="1249"/>
      <c r="I43" s="86">
        <v>24885</v>
      </c>
      <c r="J43" s="87">
        <v>26056</v>
      </c>
      <c r="K43" s="87">
        <v>25055</v>
      </c>
      <c r="L43" s="87">
        <v>24371</v>
      </c>
      <c r="M43" s="88">
        <v>23064</v>
      </c>
    </row>
    <row r="44" spans="2:13" ht="27.75" customHeight="1">
      <c r="B44" s="1244"/>
      <c r="C44" s="1245"/>
      <c r="D44" s="85"/>
      <c r="E44" s="1248" t="s">
        <v>28</v>
      </c>
      <c r="F44" s="1248"/>
      <c r="G44" s="1248"/>
      <c r="H44" s="1249"/>
      <c r="I44" s="86" t="s">
        <v>504</v>
      </c>
      <c r="J44" s="87" t="s">
        <v>504</v>
      </c>
      <c r="K44" s="87" t="s">
        <v>504</v>
      </c>
      <c r="L44" s="87" t="s">
        <v>504</v>
      </c>
      <c r="M44" s="88" t="s">
        <v>504</v>
      </c>
    </row>
    <row r="45" spans="2:13" ht="27.75" customHeight="1">
      <c r="B45" s="1244"/>
      <c r="C45" s="1245"/>
      <c r="D45" s="85"/>
      <c r="E45" s="1248" t="s">
        <v>29</v>
      </c>
      <c r="F45" s="1248"/>
      <c r="G45" s="1248"/>
      <c r="H45" s="1249"/>
      <c r="I45" s="86">
        <v>5418</v>
      </c>
      <c r="J45" s="87">
        <v>7069</v>
      </c>
      <c r="K45" s="87">
        <v>6451</v>
      </c>
      <c r="L45" s="87">
        <v>5928</v>
      </c>
      <c r="M45" s="88">
        <v>5993</v>
      </c>
    </row>
    <row r="46" spans="2:13" ht="27.75" customHeight="1">
      <c r="B46" s="1244"/>
      <c r="C46" s="1245"/>
      <c r="D46" s="89"/>
      <c r="E46" s="1248" t="s">
        <v>30</v>
      </c>
      <c r="F46" s="1248"/>
      <c r="G46" s="1248"/>
      <c r="H46" s="1249"/>
      <c r="I46" s="86" t="s">
        <v>504</v>
      </c>
      <c r="J46" s="87" t="s">
        <v>504</v>
      </c>
      <c r="K46" s="87" t="s">
        <v>504</v>
      </c>
      <c r="L46" s="87" t="s">
        <v>504</v>
      </c>
      <c r="M46" s="88" t="s">
        <v>504</v>
      </c>
    </row>
    <row r="47" spans="2:13" ht="27.75" customHeight="1">
      <c r="B47" s="1244"/>
      <c r="C47" s="1245"/>
      <c r="D47" s="90"/>
      <c r="E47" s="1258" t="s">
        <v>31</v>
      </c>
      <c r="F47" s="1259"/>
      <c r="G47" s="1259"/>
      <c r="H47" s="1260"/>
      <c r="I47" s="86" t="s">
        <v>504</v>
      </c>
      <c r="J47" s="87" t="s">
        <v>504</v>
      </c>
      <c r="K47" s="87" t="s">
        <v>504</v>
      </c>
      <c r="L47" s="87" t="s">
        <v>504</v>
      </c>
      <c r="M47" s="88" t="s">
        <v>504</v>
      </c>
    </row>
    <row r="48" spans="2:13" ht="27.75" customHeight="1">
      <c r="B48" s="1244"/>
      <c r="C48" s="1245"/>
      <c r="D48" s="85"/>
      <c r="E48" s="1248" t="s">
        <v>32</v>
      </c>
      <c r="F48" s="1248"/>
      <c r="G48" s="1248"/>
      <c r="H48" s="1249"/>
      <c r="I48" s="86" t="s">
        <v>504</v>
      </c>
      <c r="J48" s="87" t="s">
        <v>504</v>
      </c>
      <c r="K48" s="87" t="s">
        <v>504</v>
      </c>
      <c r="L48" s="87" t="s">
        <v>504</v>
      </c>
      <c r="M48" s="88" t="s">
        <v>504</v>
      </c>
    </row>
    <row r="49" spans="2:13" ht="27.75" customHeight="1">
      <c r="B49" s="1246"/>
      <c r="C49" s="1247"/>
      <c r="D49" s="85"/>
      <c r="E49" s="1248" t="s">
        <v>33</v>
      </c>
      <c r="F49" s="1248"/>
      <c r="G49" s="1248"/>
      <c r="H49" s="1249"/>
      <c r="I49" s="86" t="s">
        <v>504</v>
      </c>
      <c r="J49" s="87" t="s">
        <v>504</v>
      </c>
      <c r="K49" s="87" t="s">
        <v>504</v>
      </c>
      <c r="L49" s="87" t="s">
        <v>504</v>
      </c>
      <c r="M49" s="88" t="s">
        <v>504</v>
      </c>
    </row>
    <row r="50" spans="2:13" ht="27.75" customHeight="1">
      <c r="B50" s="1242" t="s">
        <v>34</v>
      </c>
      <c r="C50" s="1243"/>
      <c r="D50" s="91"/>
      <c r="E50" s="1248" t="s">
        <v>35</v>
      </c>
      <c r="F50" s="1248"/>
      <c r="G50" s="1248"/>
      <c r="H50" s="1249"/>
      <c r="I50" s="86">
        <v>6395</v>
      </c>
      <c r="J50" s="87">
        <v>5886</v>
      </c>
      <c r="K50" s="87">
        <v>7217</v>
      </c>
      <c r="L50" s="87">
        <v>7868</v>
      </c>
      <c r="M50" s="88">
        <v>7688</v>
      </c>
    </row>
    <row r="51" spans="2:13" ht="27.75" customHeight="1">
      <c r="B51" s="1244"/>
      <c r="C51" s="1245"/>
      <c r="D51" s="85"/>
      <c r="E51" s="1248" t="s">
        <v>36</v>
      </c>
      <c r="F51" s="1248"/>
      <c r="G51" s="1248"/>
      <c r="H51" s="1249"/>
      <c r="I51" s="86">
        <v>2370</v>
      </c>
      <c r="J51" s="87">
        <v>2340</v>
      </c>
      <c r="K51" s="87">
        <v>2459</v>
      </c>
      <c r="L51" s="87">
        <v>2686</v>
      </c>
      <c r="M51" s="88">
        <v>2651</v>
      </c>
    </row>
    <row r="52" spans="2:13" ht="27.75" customHeight="1">
      <c r="B52" s="1246"/>
      <c r="C52" s="1247"/>
      <c r="D52" s="85"/>
      <c r="E52" s="1248" t="s">
        <v>37</v>
      </c>
      <c r="F52" s="1248"/>
      <c r="G52" s="1248"/>
      <c r="H52" s="1249"/>
      <c r="I52" s="86">
        <v>36898</v>
      </c>
      <c r="J52" s="87">
        <v>37361</v>
      </c>
      <c r="K52" s="87">
        <v>37423</v>
      </c>
      <c r="L52" s="87">
        <v>36979</v>
      </c>
      <c r="M52" s="88">
        <v>36415</v>
      </c>
    </row>
    <row r="53" spans="2:13" ht="27.75" customHeight="1" thickBot="1">
      <c r="B53" s="1250" t="s">
        <v>21</v>
      </c>
      <c r="C53" s="1251"/>
      <c r="D53" s="92"/>
      <c r="E53" s="1252" t="s">
        <v>38</v>
      </c>
      <c r="F53" s="1252"/>
      <c r="G53" s="1252"/>
      <c r="H53" s="1253"/>
      <c r="I53" s="93">
        <v>18019</v>
      </c>
      <c r="J53" s="94">
        <v>20393</v>
      </c>
      <c r="K53" s="94">
        <v>16843</v>
      </c>
      <c r="L53" s="94">
        <v>14070</v>
      </c>
      <c r="M53" s="95">
        <v>13347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gXW7Mdhvd2IV8CZUqmJOa/aN7+BXkZC3AOuwBlqmBrWaoZ7PeuJFQB+RCCOke8vzKVRPjnmXjtYZ2ALpFSjBw==" saltValue="MYSpoMc41c/tGPhhrv/u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548</v>
      </c>
      <c r="G54" s="104" t="s">
        <v>549</v>
      </c>
      <c r="H54" s="105" t="s">
        <v>550</v>
      </c>
    </row>
    <row r="55" spans="2:8" ht="52.5" customHeight="1">
      <c r="B55" s="106"/>
      <c r="C55" s="1269" t="s">
        <v>41</v>
      </c>
      <c r="D55" s="1269"/>
      <c r="E55" s="1270"/>
      <c r="F55" s="107">
        <v>1841</v>
      </c>
      <c r="G55" s="107">
        <v>1965</v>
      </c>
      <c r="H55" s="108">
        <v>1651</v>
      </c>
    </row>
    <row r="56" spans="2:8" ht="52.5" customHeight="1">
      <c r="B56" s="109"/>
      <c r="C56" s="1271" t="s">
        <v>42</v>
      </c>
      <c r="D56" s="1271"/>
      <c r="E56" s="1272"/>
      <c r="F56" s="110">
        <v>915</v>
      </c>
      <c r="G56" s="110">
        <v>1015</v>
      </c>
      <c r="H56" s="111">
        <v>915</v>
      </c>
    </row>
    <row r="57" spans="2:8" ht="53.25" customHeight="1">
      <c r="B57" s="109"/>
      <c r="C57" s="1273" t="s">
        <v>43</v>
      </c>
      <c r="D57" s="1273"/>
      <c r="E57" s="1274"/>
      <c r="F57" s="112">
        <v>6187</v>
      </c>
      <c r="G57" s="112">
        <v>6697</v>
      </c>
      <c r="H57" s="113">
        <v>7110</v>
      </c>
    </row>
    <row r="58" spans="2:8" ht="45.75" customHeight="1">
      <c r="B58" s="114"/>
      <c r="C58" s="1261" t="s">
        <v>571</v>
      </c>
      <c r="D58" s="1262"/>
      <c r="E58" s="1263"/>
      <c r="F58" s="115">
        <v>2487</v>
      </c>
      <c r="G58" s="115">
        <v>2492</v>
      </c>
      <c r="H58" s="116">
        <v>2488</v>
      </c>
    </row>
    <row r="59" spans="2:8" ht="45.75" customHeight="1">
      <c r="B59" s="114"/>
      <c r="C59" s="1261" t="s">
        <v>572</v>
      </c>
      <c r="D59" s="1262"/>
      <c r="E59" s="1263"/>
      <c r="F59" s="115">
        <v>1348</v>
      </c>
      <c r="G59" s="115">
        <v>1595</v>
      </c>
      <c r="H59" s="116">
        <v>1731</v>
      </c>
    </row>
    <row r="60" spans="2:8" ht="45.75" customHeight="1">
      <c r="B60" s="114"/>
      <c r="C60" s="1261" t="s">
        <v>573</v>
      </c>
      <c r="D60" s="1262"/>
      <c r="E60" s="1263"/>
      <c r="F60" s="115">
        <v>419</v>
      </c>
      <c r="G60" s="115">
        <v>487</v>
      </c>
      <c r="H60" s="116">
        <v>714</v>
      </c>
    </row>
    <row r="61" spans="2:8" ht="45.75" customHeight="1">
      <c r="B61" s="114"/>
      <c r="C61" s="1261" t="s">
        <v>574</v>
      </c>
      <c r="D61" s="1262"/>
      <c r="E61" s="1263"/>
      <c r="F61" s="115">
        <v>655</v>
      </c>
      <c r="G61" s="115">
        <v>658</v>
      </c>
      <c r="H61" s="116">
        <v>660</v>
      </c>
    </row>
    <row r="62" spans="2:8" ht="45.75" customHeight="1" thickBot="1">
      <c r="B62" s="117"/>
      <c r="C62" s="1264" t="s">
        <v>575</v>
      </c>
      <c r="D62" s="1265"/>
      <c r="E62" s="1266"/>
      <c r="F62" s="118">
        <v>280</v>
      </c>
      <c r="G62" s="118">
        <v>350</v>
      </c>
      <c r="H62" s="119">
        <v>450</v>
      </c>
    </row>
    <row r="63" spans="2:8" ht="52.5" customHeight="1" thickBot="1">
      <c r="B63" s="120"/>
      <c r="C63" s="1267" t="s">
        <v>44</v>
      </c>
      <c r="D63" s="1267"/>
      <c r="E63" s="1268"/>
      <c r="F63" s="121">
        <v>8943</v>
      </c>
      <c r="G63" s="121">
        <v>9677</v>
      </c>
      <c r="H63" s="122">
        <v>9676</v>
      </c>
    </row>
    <row r="64" spans="2:8" ht="15" customHeight="1"/>
    <row r="65" ht="0" hidden="1" customHeight="1"/>
    <row r="66" ht="0" hidden="1" customHeight="1"/>
  </sheetData>
  <sheetProtection algorithmName="SHA-512" hashValue="X7Rhck9pjzrs7LI5ZtMDwqpZgyfEx4tXjQ8GvCIyQZ7vsNrN3qEkc53bweKAs28WavuIyodZx76sAUNPn0qF4Q==" saltValue="YSM/BMTpmgKkspbvIu9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ht="13.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ht="13.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c r="DD19" s="367"/>
      <c r="DE19" s="367"/>
    </row>
    <row r="20" spans="1:351" ht="13.2">
      <c r="DD20" s="367"/>
      <c r="DE20" s="367"/>
    </row>
    <row r="21" spans="1:351" ht="16.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c r="B22" s="374"/>
      <c r="MM22" s="373"/>
    </row>
    <row r="23" spans="1:351" ht="13.2">
      <c r="B23" s="374"/>
    </row>
    <row r="24" spans="1:351" ht="13.2">
      <c r="B24" s="374"/>
    </row>
    <row r="25" spans="1:351" ht="13.2">
      <c r="B25" s="374"/>
    </row>
    <row r="26" spans="1:351" ht="13.2">
      <c r="B26" s="374"/>
    </row>
    <row r="27" spans="1:351" ht="13.2">
      <c r="B27" s="374"/>
    </row>
    <row r="28" spans="1:351" ht="13.2">
      <c r="B28" s="374"/>
    </row>
    <row r="29" spans="1:351" ht="13.2">
      <c r="B29" s="374"/>
    </row>
    <row r="30" spans="1:351" ht="13.2">
      <c r="B30" s="374"/>
    </row>
    <row r="31" spans="1:351" ht="13.2">
      <c r="B31" s="374"/>
    </row>
    <row r="32" spans="1:351" ht="13.2">
      <c r="B32" s="374"/>
    </row>
    <row r="33" spans="2:109" ht="13.2">
      <c r="B33" s="374"/>
    </row>
    <row r="34" spans="2:109" ht="13.2">
      <c r="B34" s="374"/>
    </row>
    <row r="35" spans="2:109" ht="13.2">
      <c r="B35" s="374"/>
    </row>
    <row r="36" spans="2:109" ht="13.2">
      <c r="B36" s="374"/>
    </row>
    <row r="37" spans="2:109" ht="13.2">
      <c r="B37" s="374"/>
    </row>
    <row r="38" spans="2:109" ht="13.2">
      <c r="B38" s="374"/>
    </row>
    <row r="39" spans="2:109" ht="13.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c r="B40" s="379"/>
      <c r="DD40" s="379"/>
      <c r="DE40" s="367"/>
    </row>
    <row r="41" spans="2:109" ht="16.2">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591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c r="B49" s="374"/>
      <c r="AN49" s="367" t="s">
        <v>581</v>
      </c>
    </row>
    <row r="50" spans="1:109" ht="13.2">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546</v>
      </c>
      <c r="BQ50" s="1290"/>
      <c r="BR50" s="1290"/>
      <c r="BS50" s="1290"/>
      <c r="BT50" s="1290"/>
      <c r="BU50" s="1290"/>
      <c r="BV50" s="1290"/>
      <c r="BW50" s="1290"/>
      <c r="BX50" s="1290" t="s">
        <v>547</v>
      </c>
      <c r="BY50" s="1290"/>
      <c r="BZ50" s="1290"/>
      <c r="CA50" s="1290"/>
      <c r="CB50" s="1290"/>
      <c r="CC50" s="1290"/>
      <c r="CD50" s="1290"/>
      <c r="CE50" s="1290"/>
      <c r="CF50" s="1290" t="s">
        <v>548</v>
      </c>
      <c r="CG50" s="1290"/>
      <c r="CH50" s="1290"/>
      <c r="CI50" s="1290"/>
      <c r="CJ50" s="1290"/>
      <c r="CK50" s="1290"/>
      <c r="CL50" s="1290"/>
      <c r="CM50" s="1290"/>
      <c r="CN50" s="1290" t="s">
        <v>549</v>
      </c>
      <c r="CO50" s="1290"/>
      <c r="CP50" s="1290"/>
      <c r="CQ50" s="1290"/>
      <c r="CR50" s="1290"/>
      <c r="CS50" s="1290"/>
      <c r="CT50" s="1290"/>
      <c r="CU50" s="1290"/>
      <c r="CV50" s="1290" t="s">
        <v>550</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582</v>
      </c>
      <c r="AO51" s="1293"/>
      <c r="AP51" s="1293"/>
      <c r="AQ51" s="1293"/>
      <c r="AR51" s="1293"/>
      <c r="AS51" s="1293"/>
      <c r="AT51" s="1293"/>
      <c r="AU51" s="1293"/>
      <c r="AV51" s="1293"/>
      <c r="AW51" s="1293"/>
      <c r="AX51" s="1293"/>
      <c r="AY51" s="1293"/>
      <c r="AZ51" s="1293"/>
      <c r="BA51" s="1293"/>
      <c r="BB51" s="1293" t="s">
        <v>584</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74.2</v>
      </c>
      <c r="CO51" s="1276"/>
      <c r="CP51" s="1276"/>
      <c r="CQ51" s="1276"/>
      <c r="CR51" s="1276"/>
      <c r="CS51" s="1276"/>
      <c r="CT51" s="1276"/>
      <c r="CU51" s="1276"/>
      <c r="CV51" s="1276">
        <v>72.099999999999994</v>
      </c>
      <c r="CW51" s="1276"/>
      <c r="CX51" s="1276"/>
      <c r="CY51" s="1276"/>
      <c r="CZ51" s="1276"/>
      <c r="DA51" s="1276"/>
      <c r="DB51" s="1276"/>
      <c r="DC51" s="1276"/>
    </row>
    <row r="52" spans="1:109" ht="13.2">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585</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56.1</v>
      </c>
      <c r="CO53" s="1276"/>
      <c r="CP53" s="1276"/>
      <c r="CQ53" s="1276"/>
      <c r="CR53" s="1276"/>
      <c r="CS53" s="1276"/>
      <c r="CT53" s="1276"/>
      <c r="CU53" s="1276"/>
      <c r="CV53" s="1276">
        <v>57.7</v>
      </c>
      <c r="CW53" s="1276"/>
      <c r="CX53" s="1276"/>
      <c r="CY53" s="1276"/>
      <c r="CZ53" s="1276"/>
      <c r="DA53" s="1276"/>
      <c r="DB53" s="1276"/>
      <c r="DC53" s="1276"/>
    </row>
    <row r="54" spans="1:109" ht="13.2">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c r="A55" s="382"/>
      <c r="B55" s="374"/>
      <c r="G55" s="1286"/>
      <c r="H55" s="1286"/>
      <c r="I55" s="1286"/>
      <c r="J55" s="1286"/>
      <c r="K55" s="1292"/>
      <c r="L55" s="1292"/>
      <c r="M55" s="1292"/>
      <c r="N55" s="1292"/>
      <c r="AN55" s="1290" t="s">
        <v>586</v>
      </c>
      <c r="AO55" s="1290"/>
      <c r="AP55" s="1290"/>
      <c r="AQ55" s="1290"/>
      <c r="AR55" s="1290"/>
      <c r="AS55" s="1290"/>
      <c r="AT55" s="1290"/>
      <c r="AU55" s="1290"/>
      <c r="AV55" s="1290"/>
      <c r="AW55" s="1290"/>
      <c r="AX55" s="1290"/>
      <c r="AY55" s="1290"/>
      <c r="AZ55" s="1290"/>
      <c r="BA55" s="1290"/>
      <c r="BB55" s="1293" t="s">
        <v>583</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33.1</v>
      </c>
      <c r="CO55" s="1276"/>
      <c r="CP55" s="1276"/>
      <c r="CQ55" s="1276"/>
      <c r="CR55" s="1276"/>
      <c r="CS55" s="1276"/>
      <c r="CT55" s="1276"/>
      <c r="CU55" s="1276"/>
      <c r="CV55" s="1276">
        <v>31.3</v>
      </c>
      <c r="CW55" s="1276"/>
      <c r="CX55" s="1276"/>
      <c r="CY55" s="1276"/>
      <c r="CZ55" s="1276"/>
      <c r="DA55" s="1276"/>
      <c r="DB55" s="1276"/>
      <c r="DC55" s="1276"/>
    </row>
    <row r="56" spans="1:109" ht="13.2">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2">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585</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57.2</v>
      </c>
      <c r="CO57" s="1276"/>
      <c r="CP57" s="1276"/>
      <c r="CQ57" s="1276"/>
      <c r="CR57" s="1276"/>
      <c r="CS57" s="1276"/>
      <c r="CT57" s="1276"/>
      <c r="CU57" s="1276"/>
      <c r="CV57" s="1276">
        <v>58.5</v>
      </c>
      <c r="CW57" s="1276"/>
      <c r="CX57" s="1276"/>
      <c r="CY57" s="1276"/>
      <c r="CZ57" s="1276"/>
      <c r="DA57" s="1276"/>
      <c r="DB57" s="1276"/>
      <c r="DC57" s="1276"/>
      <c r="DD57" s="387"/>
      <c r="DE57" s="386"/>
    </row>
    <row r="58" spans="1:109" s="382" customFormat="1" ht="13.2">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ht="13.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c r="B63" s="393" t="s">
        <v>587</v>
      </c>
    </row>
    <row r="64" spans="1:109" ht="13.2">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c r="B65" s="374"/>
      <c r="AN65" s="1277" t="s">
        <v>592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c r="B71" s="374"/>
      <c r="G71" s="399"/>
      <c r="I71" s="400"/>
      <c r="J71" s="397"/>
      <c r="K71" s="397"/>
      <c r="L71" s="398"/>
      <c r="M71" s="397"/>
      <c r="N71" s="398"/>
      <c r="AM71" s="399"/>
      <c r="AN71" s="367" t="s">
        <v>581</v>
      </c>
    </row>
    <row r="72" spans="2:107" ht="13.2">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546</v>
      </c>
      <c r="BQ72" s="1290"/>
      <c r="BR72" s="1290"/>
      <c r="BS72" s="1290"/>
      <c r="BT72" s="1290"/>
      <c r="BU72" s="1290"/>
      <c r="BV72" s="1290"/>
      <c r="BW72" s="1290"/>
      <c r="BX72" s="1290" t="s">
        <v>547</v>
      </c>
      <c r="BY72" s="1290"/>
      <c r="BZ72" s="1290"/>
      <c r="CA72" s="1290"/>
      <c r="CB72" s="1290"/>
      <c r="CC72" s="1290"/>
      <c r="CD72" s="1290"/>
      <c r="CE72" s="1290"/>
      <c r="CF72" s="1290" t="s">
        <v>548</v>
      </c>
      <c r="CG72" s="1290"/>
      <c r="CH72" s="1290"/>
      <c r="CI72" s="1290"/>
      <c r="CJ72" s="1290"/>
      <c r="CK72" s="1290"/>
      <c r="CL72" s="1290"/>
      <c r="CM72" s="1290"/>
      <c r="CN72" s="1290" t="s">
        <v>549</v>
      </c>
      <c r="CO72" s="1290"/>
      <c r="CP72" s="1290"/>
      <c r="CQ72" s="1290"/>
      <c r="CR72" s="1290"/>
      <c r="CS72" s="1290"/>
      <c r="CT72" s="1290"/>
      <c r="CU72" s="1290"/>
      <c r="CV72" s="1290" t="s">
        <v>550</v>
      </c>
      <c r="CW72" s="1290"/>
      <c r="CX72" s="1290"/>
      <c r="CY72" s="1290"/>
      <c r="CZ72" s="1290"/>
      <c r="DA72" s="1290"/>
      <c r="DB72" s="1290"/>
      <c r="DC72" s="1290"/>
    </row>
    <row r="73" spans="2:107" ht="13.2">
      <c r="B73" s="374"/>
      <c r="G73" s="1291"/>
      <c r="H73" s="1291"/>
      <c r="I73" s="1291"/>
      <c r="J73" s="1291"/>
      <c r="K73" s="1296"/>
      <c r="L73" s="1296"/>
      <c r="M73" s="1296"/>
      <c r="N73" s="1296"/>
      <c r="AM73" s="383"/>
      <c r="AN73" s="1293" t="s">
        <v>582</v>
      </c>
      <c r="AO73" s="1293"/>
      <c r="AP73" s="1293"/>
      <c r="AQ73" s="1293"/>
      <c r="AR73" s="1293"/>
      <c r="AS73" s="1293"/>
      <c r="AT73" s="1293"/>
      <c r="AU73" s="1293"/>
      <c r="AV73" s="1293"/>
      <c r="AW73" s="1293"/>
      <c r="AX73" s="1293"/>
      <c r="AY73" s="1293"/>
      <c r="AZ73" s="1293"/>
      <c r="BA73" s="1293"/>
      <c r="BB73" s="1293" t="s">
        <v>583</v>
      </c>
      <c r="BC73" s="1293"/>
      <c r="BD73" s="1293"/>
      <c r="BE73" s="1293"/>
      <c r="BF73" s="1293"/>
      <c r="BG73" s="1293"/>
      <c r="BH73" s="1293"/>
      <c r="BI73" s="1293"/>
      <c r="BJ73" s="1293"/>
      <c r="BK73" s="1293"/>
      <c r="BL73" s="1293"/>
      <c r="BM73" s="1293"/>
      <c r="BN73" s="1293"/>
      <c r="BO73" s="1293"/>
      <c r="BP73" s="1276">
        <v>93.9</v>
      </c>
      <c r="BQ73" s="1276"/>
      <c r="BR73" s="1276"/>
      <c r="BS73" s="1276"/>
      <c r="BT73" s="1276"/>
      <c r="BU73" s="1276"/>
      <c r="BV73" s="1276"/>
      <c r="BW73" s="1276"/>
      <c r="BX73" s="1276">
        <v>108.3</v>
      </c>
      <c r="BY73" s="1276"/>
      <c r="BZ73" s="1276"/>
      <c r="CA73" s="1276"/>
      <c r="CB73" s="1276"/>
      <c r="CC73" s="1276"/>
      <c r="CD73" s="1276"/>
      <c r="CE73" s="1276"/>
      <c r="CF73" s="1276">
        <v>87.9</v>
      </c>
      <c r="CG73" s="1276"/>
      <c r="CH73" s="1276"/>
      <c r="CI73" s="1276"/>
      <c r="CJ73" s="1276"/>
      <c r="CK73" s="1276"/>
      <c r="CL73" s="1276"/>
      <c r="CM73" s="1276"/>
      <c r="CN73" s="1276">
        <v>74.2</v>
      </c>
      <c r="CO73" s="1276"/>
      <c r="CP73" s="1276"/>
      <c r="CQ73" s="1276"/>
      <c r="CR73" s="1276"/>
      <c r="CS73" s="1276"/>
      <c r="CT73" s="1276"/>
      <c r="CU73" s="1276"/>
      <c r="CV73" s="1276">
        <v>72.099999999999994</v>
      </c>
      <c r="CW73" s="1276"/>
      <c r="CX73" s="1276"/>
      <c r="CY73" s="1276"/>
      <c r="CZ73" s="1276"/>
      <c r="DA73" s="1276"/>
      <c r="DB73" s="1276"/>
      <c r="DC73" s="1276"/>
    </row>
    <row r="74" spans="2:107" ht="13.2">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589</v>
      </c>
      <c r="BC75" s="1293"/>
      <c r="BD75" s="1293"/>
      <c r="BE75" s="1293"/>
      <c r="BF75" s="1293"/>
      <c r="BG75" s="1293"/>
      <c r="BH75" s="1293"/>
      <c r="BI75" s="1293"/>
      <c r="BJ75" s="1293"/>
      <c r="BK75" s="1293"/>
      <c r="BL75" s="1293"/>
      <c r="BM75" s="1293"/>
      <c r="BN75" s="1293"/>
      <c r="BO75" s="1293"/>
      <c r="BP75" s="1276">
        <v>13.4</v>
      </c>
      <c r="BQ75" s="1276"/>
      <c r="BR75" s="1276"/>
      <c r="BS75" s="1276"/>
      <c r="BT75" s="1276"/>
      <c r="BU75" s="1276"/>
      <c r="BV75" s="1276"/>
      <c r="BW75" s="1276"/>
      <c r="BX75" s="1276">
        <v>11.6</v>
      </c>
      <c r="BY75" s="1276"/>
      <c r="BZ75" s="1276"/>
      <c r="CA75" s="1276"/>
      <c r="CB75" s="1276"/>
      <c r="CC75" s="1276"/>
      <c r="CD75" s="1276"/>
      <c r="CE75" s="1276"/>
      <c r="CF75" s="1276">
        <v>10.6</v>
      </c>
      <c r="CG75" s="1276"/>
      <c r="CH75" s="1276"/>
      <c r="CI75" s="1276"/>
      <c r="CJ75" s="1276"/>
      <c r="CK75" s="1276"/>
      <c r="CL75" s="1276"/>
      <c r="CM75" s="1276"/>
      <c r="CN75" s="1276">
        <v>9.4</v>
      </c>
      <c r="CO75" s="1276"/>
      <c r="CP75" s="1276"/>
      <c r="CQ75" s="1276"/>
      <c r="CR75" s="1276"/>
      <c r="CS75" s="1276"/>
      <c r="CT75" s="1276"/>
      <c r="CU75" s="1276"/>
      <c r="CV75" s="1276">
        <v>8.8000000000000007</v>
      </c>
      <c r="CW75" s="1276"/>
      <c r="CX75" s="1276"/>
      <c r="CY75" s="1276"/>
      <c r="CZ75" s="1276"/>
      <c r="DA75" s="1276"/>
      <c r="DB75" s="1276"/>
      <c r="DC75" s="1276"/>
    </row>
    <row r="76" spans="2:107" ht="13.2">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c r="B77" s="374"/>
      <c r="G77" s="1286"/>
      <c r="H77" s="1286"/>
      <c r="I77" s="1286"/>
      <c r="J77" s="1286"/>
      <c r="K77" s="1296"/>
      <c r="L77" s="1296"/>
      <c r="M77" s="1296"/>
      <c r="N77" s="1296"/>
      <c r="AN77" s="1290" t="s">
        <v>590</v>
      </c>
      <c r="AO77" s="1290"/>
      <c r="AP77" s="1290"/>
      <c r="AQ77" s="1290"/>
      <c r="AR77" s="1290"/>
      <c r="AS77" s="1290"/>
      <c r="AT77" s="1290"/>
      <c r="AU77" s="1290"/>
      <c r="AV77" s="1290"/>
      <c r="AW77" s="1290"/>
      <c r="AX77" s="1290"/>
      <c r="AY77" s="1290"/>
      <c r="AZ77" s="1290"/>
      <c r="BA77" s="1290"/>
      <c r="BB77" s="1293" t="s">
        <v>584</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37.299999999999997</v>
      </c>
      <c r="CG77" s="1276"/>
      <c r="CH77" s="1276"/>
      <c r="CI77" s="1276"/>
      <c r="CJ77" s="1276"/>
      <c r="CK77" s="1276"/>
      <c r="CL77" s="1276"/>
      <c r="CM77" s="1276"/>
      <c r="CN77" s="1276">
        <v>33.1</v>
      </c>
      <c r="CO77" s="1276"/>
      <c r="CP77" s="1276"/>
      <c r="CQ77" s="1276"/>
      <c r="CR77" s="1276"/>
      <c r="CS77" s="1276"/>
      <c r="CT77" s="1276"/>
      <c r="CU77" s="1276"/>
      <c r="CV77" s="1276">
        <v>31.3</v>
      </c>
      <c r="CW77" s="1276"/>
      <c r="CX77" s="1276"/>
      <c r="CY77" s="1276"/>
      <c r="CZ77" s="1276"/>
      <c r="DA77" s="1276"/>
      <c r="DB77" s="1276"/>
      <c r="DC77" s="1276"/>
    </row>
    <row r="78" spans="2:107" ht="13.2">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588</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7.8</v>
      </c>
      <c r="CG79" s="1276"/>
      <c r="CH79" s="1276"/>
      <c r="CI79" s="1276"/>
      <c r="CJ79" s="1276"/>
      <c r="CK79" s="1276"/>
      <c r="CL79" s="1276"/>
      <c r="CM79" s="1276"/>
      <c r="CN79" s="1276">
        <v>7.5</v>
      </c>
      <c r="CO79" s="1276"/>
      <c r="CP79" s="1276"/>
      <c r="CQ79" s="1276"/>
      <c r="CR79" s="1276"/>
      <c r="CS79" s="1276"/>
      <c r="CT79" s="1276"/>
      <c r="CU79" s="1276"/>
      <c r="CV79" s="1276">
        <v>7.2</v>
      </c>
      <c r="CW79" s="1276"/>
      <c r="CX79" s="1276"/>
      <c r="CY79" s="1276"/>
      <c r="CZ79" s="1276"/>
      <c r="DA79" s="1276"/>
      <c r="DB79" s="1276"/>
      <c r="DC79" s="1276"/>
    </row>
    <row r="80" spans="2:107" ht="13.2">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c r="B81" s="374"/>
    </row>
    <row r="82" spans="2:109" ht="16.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c r="DD84" s="367"/>
      <c r="DE84" s="367"/>
    </row>
    <row r="85" spans="2:109" ht="13.2">
      <c r="DD85" s="367"/>
      <c r="DE85" s="367"/>
    </row>
    <row r="86" spans="2:109" ht="13.2" hidden="1">
      <c r="DD86" s="367"/>
      <c r="DE86" s="367"/>
    </row>
    <row r="87" spans="2:109" ht="13.2" hidden="1">
      <c r="K87" s="402"/>
      <c r="AQ87" s="402"/>
      <c r="BC87" s="402"/>
      <c r="BO87" s="402"/>
      <c r="CA87" s="402"/>
      <c r="CM87" s="402"/>
      <c r="CY87" s="402"/>
      <c r="DD87" s="367"/>
      <c r="DE87" s="367"/>
    </row>
    <row r="88" spans="2:109" ht="13.2" hidden="1">
      <c r="DD88" s="367"/>
      <c r="DE88" s="367"/>
    </row>
    <row r="89" spans="2:109" ht="13.2" hidden="1">
      <c r="DD89" s="367"/>
      <c r="DE89" s="367"/>
    </row>
    <row r="90" spans="2:109" ht="13.2" hidden="1">
      <c r="DD90" s="367"/>
      <c r="DE90" s="367"/>
    </row>
    <row r="91" spans="2:109" ht="13.2"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Pu3eo66K/TmZvYJHFMrNYDWPQyXkWFzmZJdNO5WaP1fOsZTEVIe0PLOSSYo3fZ8RGXMPkIYerpLCVyBNiRr8A==" saltValue="nclWXWdQjrgevPMcooaCc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dOkcYOtxqalDmK5e39ASh16iYrkIX/zRk7YE5e47eLjYafU/hFSu7WWRd72jqnTTLhlPv089VIk+cRSNmKC/g==" saltValue="S/6uRlj357d1l6Guk18Kp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nw698NUJFLoDdOUvUT/VyYA1HtTHuXM3akQEXlgb5btnSz4ibQFv9JR2lv6kmj7DTx9kHuI5YhguydPGg/gRw==" saltValue="/8xSSUbyy8VGK0eCGhfYI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45</v>
      </c>
      <c r="E2" s="134"/>
      <c r="F2" s="135" t="s">
        <v>543</v>
      </c>
      <c r="G2" s="136"/>
      <c r="H2" s="137"/>
    </row>
    <row r="3" spans="1:8">
      <c r="A3" s="133" t="s">
        <v>536</v>
      </c>
      <c r="B3" s="138"/>
      <c r="C3" s="139"/>
      <c r="D3" s="140">
        <v>73804</v>
      </c>
      <c r="E3" s="141"/>
      <c r="F3" s="142">
        <v>63956</v>
      </c>
      <c r="G3" s="143"/>
      <c r="H3" s="144"/>
    </row>
    <row r="4" spans="1:8">
      <c r="A4" s="145"/>
      <c r="B4" s="146"/>
      <c r="C4" s="147"/>
      <c r="D4" s="148">
        <v>43886</v>
      </c>
      <c r="E4" s="149"/>
      <c r="F4" s="150">
        <v>29239</v>
      </c>
      <c r="G4" s="151"/>
      <c r="H4" s="152"/>
    </row>
    <row r="5" spans="1:8">
      <c r="A5" s="133" t="s">
        <v>538</v>
      </c>
      <c r="B5" s="138"/>
      <c r="C5" s="139"/>
      <c r="D5" s="140">
        <v>58297</v>
      </c>
      <c r="E5" s="141"/>
      <c r="F5" s="142">
        <v>66255</v>
      </c>
      <c r="G5" s="143"/>
      <c r="H5" s="144"/>
    </row>
    <row r="6" spans="1:8">
      <c r="A6" s="145"/>
      <c r="B6" s="146"/>
      <c r="C6" s="147"/>
      <c r="D6" s="148">
        <v>34310</v>
      </c>
      <c r="E6" s="149"/>
      <c r="F6" s="150">
        <v>31822</v>
      </c>
      <c r="G6" s="151"/>
      <c r="H6" s="152"/>
    </row>
    <row r="7" spans="1:8">
      <c r="A7" s="133" t="s">
        <v>539</v>
      </c>
      <c r="B7" s="138"/>
      <c r="C7" s="139"/>
      <c r="D7" s="140">
        <v>74747</v>
      </c>
      <c r="E7" s="141"/>
      <c r="F7" s="142">
        <v>54227</v>
      </c>
      <c r="G7" s="143"/>
      <c r="H7" s="144"/>
    </row>
    <row r="8" spans="1:8">
      <c r="A8" s="145"/>
      <c r="B8" s="146"/>
      <c r="C8" s="147"/>
      <c r="D8" s="148">
        <v>25811</v>
      </c>
      <c r="E8" s="149"/>
      <c r="F8" s="150">
        <v>29694</v>
      </c>
      <c r="G8" s="151"/>
      <c r="H8" s="152"/>
    </row>
    <row r="9" spans="1:8">
      <c r="A9" s="133" t="s">
        <v>540</v>
      </c>
      <c r="B9" s="138"/>
      <c r="C9" s="139"/>
      <c r="D9" s="140">
        <v>49509</v>
      </c>
      <c r="E9" s="141"/>
      <c r="F9" s="142">
        <v>57295</v>
      </c>
      <c r="G9" s="143"/>
      <c r="H9" s="144"/>
    </row>
    <row r="10" spans="1:8">
      <c r="A10" s="145"/>
      <c r="B10" s="146"/>
      <c r="C10" s="147"/>
      <c r="D10" s="148">
        <v>28550</v>
      </c>
      <c r="E10" s="149"/>
      <c r="F10" s="150">
        <v>32771</v>
      </c>
      <c r="G10" s="151"/>
      <c r="H10" s="152"/>
    </row>
    <row r="11" spans="1:8">
      <c r="A11" s="133" t="s">
        <v>541</v>
      </c>
      <c r="B11" s="138"/>
      <c r="C11" s="139"/>
      <c r="D11" s="140">
        <v>64652</v>
      </c>
      <c r="E11" s="141"/>
      <c r="F11" s="142">
        <v>54110</v>
      </c>
      <c r="G11" s="143"/>
      <c r="H11" s="144"/>
    </row>
    <row r="12" spans="1:8">
      <c r="A12" s="145"/>
      <c r="B12" s="146"/>
      <c r="C12" s="153"/>
      <c r="D12" s="148">
        <v>32967</v>
      </c>
      <c r="E12" s="149"/>
      <c r="F12" s="150">
        <v>30620</v>
      </c>
      <c r="G12" s="151"/>
      <c r="H12" s="152"/>
    </row>
    <row r="13" spans="1:8">
      <c r="A13" s="133"/>
      <c r="B13" s="138"/>
      <c r="C13" s="154"/>
      <c r="D13" s="155">
        <v>64202</v>
      </c>
      <c r="E13" s="156"/>
      <c r="F13" s="157">
        <v>59169</v>
      </c>
      <c r="G13" s="158"/>
      <c r="H13" s="144"/>
    </row>
    <row r="14" spans="1:8">
      <c r="A14" s="145"/>
      <c r="B14" s="146"/>
      <c r="C14" s="147"/>
      <c r="D14" s="148">
        <v>33105</v>
      </c>
      <c r="E14" s="149"/>
      <c r="F14" s="150">
        <v>30829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6.01</v>
      </c>
      <c r="C19" s="159">
        <f>ROUND(VALUE(SUBSTITUTE(実質収支比率等に係る経年分析!G$48,"▲","-")),2)</f>
        <v>9.3000000000000007</v>
      </c>
      <c r="D19" s="159">
        <f>ROUND(VALUE(SUBSTITUTE(実質収支比率等に係る経年分析!H$48,"▲","-")),2)</f>
        <v>7.64</v>
      </c>
      <c r="E19" s="159">
        <f>ROUND(VALUE(SUBSTITUTE(実質収支比率等に係る経年分析!I$48,"▲","-")),2)</f>
        <v>5.51</v>
      </c>
      <c r="F19" s="159">
        <f>ROUND(VALUE(SUBSTITUTE(実質収支比率等に係る経年分析!J$48,"▲","-")),2)</f>
        <v>7.59</v>
      </c>
    </row>
    <row r="20" spans="1:11">
      <c r="A20" s="159" t="s">
        <v>48</v>
      </c>
      <c r="B20" s="159">
        <f>ROUND(VALUE(SUBSTITUTE(実質収支比率等に係る経年分析!F$47,"▲","-")),2)</f>
        <v>8.4600000000000009</v>
      </c>
      <c r="C20" s="159">
        <f>ROUND(VALUE(SUBSTITUTE(実質収支比率等に係る経年分析!G$47,"▲","-")),2)</f>
        <v>6.78</v>
      </c>
      <c r="D20" s="159">
        <f>ROUND(VALUE(SUBSTITUTE(実質収支比率等に係る経年分析!H$47,"▲","-")),2)</f>
        <v>8.2799999999999994</v>
      </c>
      <c r="E20" s="159">
        <f>ROUND(VALUE(SUBSTITUTE(実質収支比率等に係る経年分析!I$47,"▲","-")),2)</f>
        <v>8.9</v>
      </c>
      <c r="F20" s="159">
        <f>ROUND(VALUE(SUBSTITUTE(実質収支比率等に係る経年分析!J$47,"▲","-")),2)</f>
        <v>7.59</v>
      </c>
    </row>
    <row r="21" spans="1:11">
      <c r="A21" s="159" t="s">
        <v>49</v>
      </c>
      <c r="B21" s="159">
        <f>IF(ISNUMBER(VALUE(SUBSTITUTE(実質収支比率等に係る経年分析!F$49,"▲","-"))),ROUND(VALUE(SUBSTITUTE(実質収支比率等に係る経年分析!F$49,"▲","-")),2),NA())</f>
        <v>0.73</v>
      </c>
      <c r="C21" s="159">
        <f>IF(ISNUMBER(VALUE(SUBSTITUTE(実質収支比率等に係る経年分析!G$49,"▲","-"))),ROUND(VALUE(SUBSTITUTE(実質収支比率等に係る経年分析!G$49,"▲","-")),2),NA())</f>
        <v>3.27</v>
      </c>
      <c r="D21" s="159">
        <f>IF(ISNUMBER(VALUE(SUBSTITUTE(実質収支比率等に係る経年分析!H$49,"▲","-"))),ROUND(VALUE(SUBSTITUTE(実質収支比率等に係る経年分析!H$49,"▲","-")),2),NA())</f>
        <v>1.84</v>
      </c>
      <c r="E21" s="159">
        <f>IF(ISNUMBER(VALUE(SUBSTITUTE(実質収支比率等に係る経年分析!I$49,"▲","-"))),ROUND(VALUE(SUBSTITUTE(実質収支比率等に係る経年分析!I$49,"▲","-")),2),NA())</f>
        <v>-0.04</v>
      </c>
      <c r="F21" s="159">
        <f>IF(ISNUMBER(VALUE(SUBSTITUTE(実質収支比率等に係る経年分析!J$49,"▲","-"))),ROUND(VALUE(SUBSTITUTE(実質収支比率等に係る経年分析!J$49,"▲","-")),2),NA())</f>
        <v>0.55000000000000004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7.0000000000000007E-2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0.05</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大館市農業集落排水事業特別会計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大館市工業用水道事業会計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0.48</v>
      </c>
    </row>
    <row r="31" spans="1:11">
      <c r="A31" s="160" t="str">
        <f>IF(連結実質赤字比率に係る赤字・黒字の構成分析!C$39="",NA(),連結実質赤字比率に係る赤字・黒字の構成分析!C$39)</f>
        <v>大館市下水道事業会計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1.57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1.74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1.86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1.67</v>
      </c>
    </row>
    <row r="32" spans="1:11">
      <c r="A32" s="160" t="str">
        <f>IF(連結実質赤字比率に係る赤字・黒字の構成分析!C$38="",NA(),連結実質赤字比率に係る赤字・黒字の構成分析!C$38)</f>
        <v>大館市介護保険特別会計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1.82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1.59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2.2999999999999998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1.93</v>
      </c>
    </row>
    <row r="33" spans="1:16">
      <c r="A33" s="160" t="str">
        <f>IF(連結実質赤字比率に係る赤字・黒字の構成分析!C$37="",NA(),連結実質赤字比率に係る赤字・黒字の構成分析!C$37)</f>
        <v>大館市国民健康保険特別会計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2.16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9.24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5.47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7.55</v>
      </c>
    </row>
    <row r="35" spans="1:16">
      <c r="A35" s="160" t="str">
        <f>IF(連結実質赤字比率に係る赤字・黒字の構成分析!C$35="",NA(),連結実質赤字比率に係る赤字・黒字の構成分析!C$35)</f>
        <v>大館市水道事業会計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9.4700000000000006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9.36</v>
      </c>
    </row>
    <row r="36" spans="1:16">
      <c r="A36" s="160" t="str">
        <f>IF(連結実質赤字比率に係る赤字・黒字の構成分析!C$34="",NA(),連結実質赤字比率に係る赤字・黒字の構成分析!C$34)</f>
        <v>大館市病院事業会計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1.1399999999999999</v>
      </c>
      <c r="J36" s="160">
        <f>IF(ROUND(VALUE(SUBSTITUTE(連結実質赤字比率に係る赤字・黒字の構成分析!J$34,"▲", "-")), 2) &lt; 0, ABS(ROUND(VALUE(SUBSTITUTE(連結実質赤字比率に係る赤字・黒字の構成分析!J$34,"▲", "-")), 2)), NA())</f>
        <v>0.55000000000000004</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3431</v>
      </c>
      <c r="E42" s="161"/>
      <c r="F42" s="161"/>
      <c r="G42" s="161">
        <f>'実質公債費比率（分子）の構造'!L$52</f>
        <v>3446</v>
      </c>
      <c r="H42" s="161"/>
      <c r="I42" s="161"/>
      <c r="J42" s="161">
        <f>'実質公債費比率（分子）の構造'!M$52</f>
        <v>3297</v>
      </c>
      <c r="K42" s="161"/>
      <c r="L42" s="161"/>
      <c r="M42" s="161">
        <f>'実質公債費比率（分子）の構造'!N$52</f>
        <v>3357</v>
      </c>
      <c r="N42" s="161"/>
      <c r="O42" s="161"/>
      <c r="P42" s="161">
        <f>'実質公債費比率（分子）の構造'!O$52</f>
        <v>3450</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207</v>
      </c>
      <c r="C44" s="161"/>
      <c r="D44" s="161"/>
      <c r="E44" s="161">
        <f>'実質公債費比率（分子）の構造'!L$50</f>
        <v>206</v>
      </c>
      <c r="F44" s="161"/>
      <c r="G44" s="161"/>
      <c r="H44" s="161">
        <f>'実質公債費比率（分子）の構造'!M$50</f>
        <v>204</v>
      </c>
      <c r="I44" s="161"/>
      <c r="J44" s="161"/>
      <c r="K44" s="161">
        <f>'実質公債費比率（分子）の構造'!N$50</f>
        <v>201</v>
      </c>
      <c r="L44" s="161"/>
      <c r="M44" s="161"/>
      <c r="N44" s="161">
        <f>'実質公債費比率（分子）の構造'!O$50</f>
        <v>201</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1739</v>
      </c>
      <c r="C46" s="161"/>
      <c r="D46" s="161"/>
      <c r="E46" s="161">
        <f>'実質公債費比率（分子）の構造'!L$48</f>
        <v>1556</v>
      </c>
      <c r="F46" s="161"/>
      <c r="G46" s="161"/>
      <c r="H46" s="161">
        <f>'実質公債費比率（分子）の構造'!M$48</f>
        <v>1661</v>
      </c>
      <c r="I46" s="161"/>
      <c r="J46" s="161"/>
      <c r="K46" s="161">
        <f>'実質公債費比率（分子）の構造'!N$48</f>
        <v>1619</v>
      </c>
      <c r="L46" s="161"/>
      <c r="M46" s="161"/>
      <c r="N46" s="161">
        <f>'実質公債費比率（分子）の構造'!O$48</f>
        <v>1576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3749</v>
      </c>
      <c r="C49" s="161"/>
      <c r="D49" s="161"/>
      <c r="E49" s="161">
        <f>'実質公債費比率（分子）の構造'!L$45</f>
        <v>3531</v>
      </c>
      <c r="F49" s="161"/>
      <c r="G49" s="161"/>
      <c r="H49" s="161">
        <f>'実質公債費比率（分子）の構造'!M$45</f>
        <v>3274</v>
      </c>
      <c r="I49" s="161"/>
      <c r="J49" s="161"/>
      <c r="K49" s="161">
        <f>'実質公債費比率（分子）の構造'!N$45</f>
        <v>3181</v>
      </c>
      <c r="L49" s="161"/>
      <c r="M49" s="161"/>
      <c r="N49" s="161">
        <f>'実質公債費比率（分子）の構造'!O$45</f>
        <v>3186</v>
      </c>
      <c r="O49" s="161"/>
      <c r="P49" s="161"/>
    </row>
    <row r="50" spans="1:16">
      <c r="A50" s="161" t="s">
        <v>64</v>
      </c>
      <c r="B50" s="161" t="e">
        <f>NA()</f>
        <v>#N/A</v>
      </c>
      <c r="C50" s="161">
        <f>IF(ISNUMBER('実質公債費比率（分子）の構造'!K$53),'実質公債費比率（分子）の構造'!K$53,NA())</f>
        <v>2264</v>
      </c>
      <c r="D50" s="161" t="e">
        <f>NA()</f>
        <v>#N/A</v>
      </c>
      <c r="E50" s="161" t="e">
        <f>NA()</f>
        <v>#N/A</v>
      </c>
      <c r="F50" s="161">
        <f>IF(ISNUMBER('実質公債費比率（分子）の構造'!L$53),'実質公債費比率（分子）の構造'!L$53,NA())</f>
        <v>1847</v>
      </c>
      <c r="G50" s="161" t="e">
        <f>NA()</f>
        <v>#N/A</v>
      </c>
      <c r="H50" s="161" t="e">
        <f>NA()</f>
        <v>#N/A</v>
      </c>
      <c r="I50" s="161">
        <f>IF(ISNUMBER('実質公債費比率（分子）の構造'!M$53),'実質公債費比率（分子）の構造'!M$53,NA())</f>
        <v>1842</v>
      </c>
      <c r="J50" s="161" t="e">
        <f>NA()</f>
        <v>#N/A</v>
      </c>
      <c r="K50" s="161" t="e">
        <f>NA()</f>
        <v>#N/A</v>
      </c>
      <c r="L50" s="161">
        <f>IF(ISNUMBER('実質公債費比率（分子）の構造'!N$53),'実質公債費比率（分子）の構造'!N$53,NA())</f>
        <v>1644</v>
      </c>
      <c r="M50" s="161" t="e">
        <f>NA()</f>
        <v>#N/A</v>
      </c>
      <c r="N50" s="161" t="e">
        <f>NA()</f>
        <v>#N/A</v>
      </c>
      <c r="O50" s="161">
        <f>IF(ISNUMBER('実質公債費比率（分子）の構造'!O$53),'実質公債費比率（分子）の構造'!O$53,NA())</f>
        <v>1513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36898</v>
      </c>
      <c r="E56" s="160"/>
      <c r="F56" s="160"/>
      <c r="G56" s="160">
        <f>'将来負担比率（分子）の構造'!J$52</f>
        <v>37361</v>
      </c>
      <c r="H56" s="160"/>
      <c r="I56" s="160"/>
      <c r="J56" s="160">
        <f>'将来負担比率（分子）の構造'!K$52</f>
        <v>37423</v>
      </c>
      <c r="K56" s="160"/>
      <c r="L56" s="160"/>
      <c r="M56" s="160">
        <f>'将来負担比率（分子）の構造'!L$52</f>
        <v>36979</v>
      </c>
      <c r="N56" s="160"/>
      <c r="O56" s="160"/>
      <c r="P56" s="160">
        <f>'将来負担比率（分子）の構造'!M$52</f>
        <v>36415</v>
      </c>
    </row>
    <row r="57" spans="1:16">
      <c r="A57" s="160" t="s">
        <v>36</v>
      </c>
      <c r="B57" s="160"/>
      <c r="C57" s="160"/>
      <c r="D57" s="160">
        <f>'将来負担比率（分子）の構造'!I$51</f>
        <v>2370</v>
      </c>
      <c r="E57" s="160"/>
      <c r="F57" s="160"/>
      <c r="G57" s="160">
        <f>'将来負担比率（分子）の構造'!J$51</f>
        <v>2340</v>
      </c>
      <c r="H57" s="160"/>
      <c r="I57" s="160"/>
      <c r="J57" s="160">
        <f>'将来負担比率（分子）の構造'!K$51</f>
        <v>2459</v>
      </c>
      <c r="K57" s="160"/>
      <c r="L57" s="160"/>
      <c r="M57" s="160">
        <f>'将来負担比率（分子）の構造'!L$51</f>
        <v>2686</v>
      </c>
      <c r="N57" s="160"/>
      <c r="O57" s="160"/>
      <c r="P57" s="160">
        <f>'将来負担比率（分子）の構造'!M$51</f>
        <v>2651</v>
      </c>
    </row>
    <row r="58" spans="1:16">
      <c r="A58" s="160" t="s">
        <v>35</v>
      </c>
      <c r="B58" s="160"/>
      <c r="C58" s="160"/>
      <c r="D58" s="160">
        <f>'将来負担比率（分子）の構造'!I$50</f>
        <v>6395</v>
      </c>
      <c r="E58" s="160"/>
      <c r="F58" s="160"/>
      <c r="G58" s="160">
        <f>'将来負担比率（分子）の構造'!J$50</f>
        <v>5886</v>
      </c>
      <c r="H58" s="160"/>
      <c r="I58" s="160"/>
      <c r="J58" s="160">
        <f>'将来負担比率（分子）の構造'!K$50</f>
        <v>7217</v>
      </c>
      <c r="K58" s="160"/>
      <c r="L58" s="160"/>
      <c r="M58" s="160">
        <f>'将来負担比率（分子）の構造'!L$50</f>
        <v>7868</v>
      </c>
      <c r="N58" s="160"/>
      <c r="O58" s="160"/>
      <c r="P58" s="160">
        <f>'将来負担比率（分子）の構造'!M$50</f>
        <v>7688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5418</v>
      </c>
      <c r="C62" s="160"/>
      <c r="D62" s="160"/>
      <c r="E62" s="160">
        <f>'将来負担比率（分子）の構造'!J$45</f>
        <v>7069</v>
      </c>
      <c r="F62" s="160"/>
      <c r="G62" s="160"/>
      <c r="H62" s="160">
        <f>'将来負担比率（分子）の構造'!K$45</f>
        <v>6451</v>
      </c>
      <c r="I62" s="160"/>
      <c r="J62" s="160"/>
      <c r="K62" s="160">
        <f>'将来負担比率（分子）の構造'!L$45</f>
        <v>5928</v>
      </c>
      <c r="L62" s="160"/>
      <c r="M62" s="160"/>
      <c r="N62" s="160">
        <f>'将来負担比率（分子）の構造'!M$45</f>
        <v>5993</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24885</v>
      </c>
      <c r="C64" s="160"/>
      <c r="D64" s="160"/>
      <c r="E64" s="160">
        <f>'将来負担比率（分子）の構造'!J$43</f>
        <v>26056</v>
      </c>
      <c r="F64" s="160"/>
      <c r="G64" s="160"/>
      <c r="H64" s="160">
        <f>'将来負担比率（分子）の構造'!K$43</f>
        <v>25055</v>
      </c>
      <c r="I64" s="160"/>
      <c r="J64" s="160"/>
      <c r="K64" s="160">
        <f>'将来負担比率（分子）の構造'!L$43</f>
        <v>24371</v>
      </c>
      <c r="L64" s="160"/>
      <c r="M64" s="160"/>
      <c r="N64" s="160">
        <f>'将来負担比率（分子）の構造'!M$43</f>
        <v>23064</v>
      </c>
      <c r="O64" s="160"/>
      <c r="P64" s="160"/>
    </row>
    <row r="65" spans="1:16">
      <c r="A65" s="160" t="s">
        <v>26</v>
      </c>
      <c r="B65" s="160">
        <f>'将来負担比率（分子）の構造'!I$42</f>
        <v>1301</v>
      </c>
      <c r="C65" s="160"/>
      <c r="D65" s="160"/>
      <c r="E65" s="160">
        <f>'将来負担比率（分子）の構造'!J$42</f>
        <v>1096</v>
      </c>
      <c r="F65" s="160"/>
      <c r="G65" s="160"/>
      <c r="H65" s="160">
        <f>'将来負担比率（分子）の構造'!K$42</f>
        <v>892</v>
      </c>
      <c r="I65" s="160"/>
      <c r="J65" s="160"/>
      <c r="K65" s="160">
        <f>'将来負担比率（分子）の構造'!L$42</f>
        <v>681</v>
      </c>
      <c r="L65" s="160"/>
      <c r="M65" s="160"/>
      <c r="N65" s="160">
        <f>'将来負担比率（分子）の構造'!M$42</f>
        <v>491</v>
      </c>
      <c r="O65" s="160"/>
      <c r="P65" s="160"/>
    </row>
    <row r="66" spans="1:16">
      <c r="A66" s="160" t="s">
        <v>25</v>
      </c>
      <c r="B66" s="160">
        <f>'将来負担比率（分子）の構造'!I$41</f>
        <v>32079</v>
      </c>
      <c r="C66" s="160"/>
      <c r="D66" s="160"/>
      <c r="E66" s="160">
        <f>'将来負担比率（分子）の構造'!J$41</f>
        <v>31760</v>
      </c>
      <c r="F66" s="160"/>
      <c r="G66" s="160"/>
      <c r="H66" s="160">
        <f>'将来負担比率（分子）の構造'!K$41</f>
        <v>31544</v>
      </c>
      <c r="I66" s="160"/>
      <c r="J66" s="160"/>
      <c r="K66" s="160">
        <f>'将来負担比率（分子）の構造'!L$41</f>
        <v>30623</v>
      </c>
      <c r="L66" s="160"/>
      <c r="M66" s="160"/>
      <c r="N66" s="160">
        <f>'将来負担比率（分子）の構造'!M$41</f>
        <v>30553</v>
      </c>
      <c r="O66" s="160"/>
      <c r="P66" s="160"/>
    </row>
    <row r="67" spans="1:16">
      <c r="A67" s="160" t="s">
        <v>68</v>
      </c>
      <c r="B67" s="160" t="e">
        <f>NA()</f>
        <v>#N/A</v>
      </c>
      <c r="C67" s="160">
        <f>IF(ISNUMBER('将来負担比率（分子）の構造'!I$53), IF('将来負担比率（分子）の構造'!I$53 &lt; 0, 0, '将来負担比率（分子）の構造'!I$53), NA())</f>
        <v>18019</v>
      </c>
      <c r="D67" s="160" t="e">
        <f>NA()</f>
        <v>#N/A</v>
      </c>
      <c r="E67" s="160" t="e">
        <f>NA()</f>
        <v>#N/A</v>
      </c>
      <c r="F67" s="160">
        <f>IF(ISNUMBER('将来負担比率（分子）の構造'!J$53), IF('将来負担比率（分子）の構造'!J$53 &lt; 0, 0, '将来負担比率（分子）の構造'!J$53), NA())</f>
        <v>20393</v>
      </c>
      <c r="G67" s="160" t="e">
        <f>NA()</f>
        <v>#N/A</v>
      </c>
      <c r="H67" s="160" t="e">
        <f>NA()</f>
        <v>#N/A</v>
      </c>
      <c r="I67" s="160">
        <f>IF(ISNUMBER('将来負担比率（分子）の構造'!K$53), IF('将来負担比率（分子）の構造'!K$53 &lt; 0, 0, '将来負担比率（分子）の構造'!K$53), NA())</f>
        <v>16843</v>
      </c>
      <c r="J67" s="160" t="e">
        <f>NA()</f>
        <v>#N/A</v>
      </c>
      <c r="K67" s="160" t="e">
        <f>NA()</f>
        <v>#N/A</v>
      </c>
      <c r="L67" s="160">
        <f>IF(ISNUMBER('将来負担比率（分子）の構造'!L$53), IF('将来負担比率（分子）の構造'!L$53 &lt; 0, 0, '将来負担比率（分子）の構造'!L$53), NA())</f>
        <v>14070</v>
      </c>
      <c r="M67" s="160" t="e">
        <f>NA()</f>
        <v>#N/A</v>
      </c>
      <c r="N67" s="160" t="e">
        <f>NA()</f>
        <v>#N/A</v>
      </c>
      <c r="O67" s="160">
        <f>IF(ISNUMBER('将来負担比率（分子）の構造'!M$53), IF('将来負担比率（分子）の構造'!M$53 &lt; 0, 0, '将来負担比率（分子）の構造'!M$53), NA())</f>
        <v>13347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1841</v>
      </c>
      <c r="C72" s="164">
        <f>基金残高に係る経年分析!G55</f>
        <v>1965</v>
      </c>
      <c r="D72" s="164">
        <f>基金残高に係る経年分析!H55</f>
        <v>1651</v>
      </c>
    </row>
    <row r="73" spans="1:16">
      <c r="A73" s="163" t="s">
        <v>71</v>
      </c>
      <c r="B73" s="164">
        <f>基金残高に係る経年分析!F56</f>
        <v>915</v>
      </c>
      <c r="C73" s="164">
        <f>基金残高に係る経年分析!G56</f>
        <v>1015</v>
      </c>
      <c r="D73" s="164">
        <f>基金残高に係る経年分析!H56</f>
        <v>915</v>
      </c>
    </row>
    <row r="74" spans="1:16">
      <c r="A74" s="163" t="s">
        <v>72</v>
      </c>
      <c r="B74" s="164">
        <f>基金残高に係る経年分析!F57</f>
        <v>6187</v>
      </c>
      <c r="C74" s="164">
        <f>基金残高に係る経年分析!G57</f>
        <v>6697</v>
      </c>
      <c r="D74" s="164">
        <f>基金残高に係る経年分析!H57</f>
        <v>7110</v>
      </c>
    </row>
  </sheetData>
  <sheetProtection algorithmName="SHA-512" hashValue="2q9RzAlR1utMmimPDPe80pdj3zdNliMTJ+vbtmdOS4kVMfYXKsDf/tLfBle8v0WNFeEhrZhj2uO+425rws2WVw==" saltValue="t/RTZiCAbCG/reGh+Vbb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8171988</v>
      </c>
      <c r="S5" s="707"/>
      <c r="T5" s="707"/>
      <c r="U5" s="707"/>
      <c r="V5" s="707"/>
      <c r="W5" s="707"/>
      <c r="X5" s="707"/>
      <c r="Y5" s="753"/>
      <c r="Z5" s="771">
        <v>21.2</v>
      </c>
      <c r="AA5" s="771"/>
      <c r="AB5" s="771"/>
      <c r="AC5" s="771"/>
      <c r="AD5" s="772">
        <v>8013972</v>
      </c>
      <c r="AE5" s="772"/>
      <c r="AF5" s="772"/>
      <c r="AG5" s="772"/>
      <c r="AH5" s="772"/>
      <c r="AI5" s="772"/>
      <c r="AJ5" s="772"/>
      <c r="AK5" s="772"/>
      <c r="AL5" s="754">
        <v>38.299999999999997</v>
      </c>
      <c r="AM5" s="723"/>
      <c r="AN5" s="723"/>
      <c r="AO5" s="755"/>
      <c r="AP5" s="740" t="s">
        <v>221</v>
      </c>
      <c r="AQ5" s="741"/>
      <c r="AR5" s="741"/>
      <c r="AS5" s="741"/>
      <c r="AT5" s="741"/>
      <c r="AU5" s="741"/>
      <c r="AV5" s="741"/>
      <c r="AW5" s="741"/>
      <c r="AX5" s="741"/>
      <c r="AY5" s="741"/>
      <c r="AZ5" s="741"/>
      <c r="BA5" s="741"/>
      <c r="BB5" s="741"/>
      <c r="BC5" s="741"/>
      <c r="BD5" s="741"/>
      <c r="BE5" s="741"/>
      <c r="BF5" s="742"/>
      <c r="BG5" s="641">
        <v>8011205</v>
      </c>
      <c r="BH5" s="644"/>
      <c r="BI5" s="644"/>
      <c r="BJ5" s="644"/>
      <c r="BK5" s="644"/>
      <c r="BL5" s="644"/>
      <c r="BM5" s="644"/>
      <c r="BN5" s="645"/>
      <c r="BO5" s="703">
        <v>98</v>
      </c>
      <c r="BP5" s="703"/>
      <c r="BQ5" s="703"/>
      <c r="BR5" s="703"/>
      <c r="BS5" s="704">
        <v>141021</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309105</v>
      </c>
      <c r="S6" s="644"/>
      <c r="T6" s="644"/>
      <c r="U6" s="644"/>
      <c r="V6" s="644"/>
      <c r="W6" s="644"/>
      <c r="X6" s="644"/>
      <c r="Y6" s="645"/>
      <c r="Z6" s="703">
        <v>0.8</v>
      </c>
      <c r="AA6" s="703"/>
      <c r="AB6" s="703"/>
      <c r="AC6" s="703"/>
      <c r="AD6" s="704">
        <v>309105</v>
      </c>
      <c r="AE6" s="704"/>
      <c r="AF6" s="704"/>
      <c r="AG6" s="704"/>
      <c r="AH6" s="704"/>
      <c r="AI6" s="704"/>
      <c r="AJ6" s="704"/>
      <c r="AK6" s="704"/>
      <c r="AL6" s="646">
        <v>1.5</v>
      </c>
      <c r="AM6" s="647"/>
      <c r="AN6" s="647"/>
      <c r="AO6" s="705"/>
      <c r="AP6" s="638" t="s">
        <v>226</v>
      </c>
      <c r="AQ6" s="639"/>
      <c r="AR6" s="639"/>
      <c r="AS6" s="639"/>
      <c r="AT6" s="639"/>
      <c r="AU6" s="639"/>
      <c r="AV6" s="639"/>
      <c r="AW6" s="639"/>
      <c r="AX6" s="639"/>
      <c r="AY6" s="639"/>
      <c r="AZ6" s="639"/>
      <c r="BA6" s="639"/>
      <c r="BB6" s="639"/>
      <c r="BC6" s="639"/>
      <c r="BD6" s="639"/>
      <c r="BE6" s="639"/>
      <c r="BF6" s="640"/>
      <c r="BG6" s="641">
        <v>8011205</v>
      </c>
      <c r="BH6" s="644"/>
      <c r="BI6" s="644"/>
      <c r="BJ6" s="644"/>
      <c r="BK6" s="644"/>
      <c r="BL6" s="644"/>
      <c r="BM6" s="644"/>
      <c r="BN6" s="645"/>
      <c r="BO6" s="703">
        <v>98</v>
      </c>
      <c r="BP6" s="703"/>
      <c r="BQ6" s="703"/>
      <c r="BR6" s="703"/>
      <c r="BS6" s="704">
        <v>141021</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277843</v>
      </c>
      <c r="CS6" s="644"/>
      <c r="CT6" s="644"/>
      <c r="CU6" s="644"/>
      <c r="CV6" s="644"/>
      <c r="CW6" s="644"/>
      <c r="CX6" s="644"/>
      <c r="CY6" s="645"/>
      <c r="CZ6" s="754">
        <v>0.8</v>
      </c>
      <c r="DA6" s="723"/>
      <c r="DB6" s="723"/>
      <c r="DC6" s="757"/>
      <c r="DD6" s="649" t="s">
        <v>129</v>
      </c>
      <c r="DE6" s="644"/>
      <c r="DF6" s="644"/>
      <c r="DG6" s="644"/>
      <c r="DH6" s="644"/>
      <c r="DI6" s="644"/>
      <c r="DJ6" s="644"/>
      <c r="DK6" s="644"/>
      <c r="DL6" s="644"/>
      <c r="DM6" s="644"/>
      <c r="DN6" s="644"/>
      <c r="DO6" s="644"/>
      <c r="DP6" s="645"/>
      <c r="DQ6" s="649">
        <v>277843</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13398</v>
      </c>
      <c r="S7" s="644"/>
      <c r="T7" s="644"/>
      <c r="U7" s="644"/>
      <c r="V7" s="644"/>
      <c r="W7" s="644"/>
      <c r="X7" s="644"/>
      <c r="Y7" s="645"/>
      <c r="Z7" s="703">
        <v>0</v>
      </c>
      <c r="AA7" s="703"/>
      <c r="AB7" s="703"/>
      <c r="AC7" s="703"/>
      <c r="AD7" s="704">
        <v>13398</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3417679</v>
      </c>
      <c r="BH7" s="644"/>
      <c r="BI7" s="644"/>
      <c r="BJ7" s="644"/>
      <c r="BK7" s="644"/>
      <c r="BL7" s="644"/>
      <c r="BM7" s="644"/>
      <c r="BN7" s="645"/>
      <c r="BO7" s="703">
        <v>41.8</v>
      </c>
      <c r="BP7" s="703"/>
      <c r="BQ7" s="703"/>
      <c r="BR7" s="703"/>
      <c r="BS7" s="704">
        <v>141021</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5284444</v>
      </c>
      <c r="CS7" s="644"/>
      <c r="CT7" s="644"/>
      <c r="CU7" s="644"/>
      <c r="CV7" s="644"/>
      <c r="CW7" s="644"/>
      <c r="CX7" s="644"/>
      <c r="CY7" s="645"/>
      <c r="CZ7" s="703">
        <v>14.4</v>
      </c>
      <c r="DA7" s="703"/>
      <c r="DB7" s="703"/>
      <c r="DC7" s="703"/>
      <c r="DD7" s="649">
        <v>449982</v>
      </c>
      <c r="DE7" s="644"/>
      <c r="DF7" s="644"/>
      <c r="DG7" s="644"/>
      <c r="DH7" s="644"/>
      <c r="DI7" s="644"/>
      <c r="DJ7" s="644"/>
      <c r="DK7" s="644"/>
      <c r="DL7" s="644"/>
      <c r="DM7" s="644"/>
      <c r="DN7" s="644"/>
      <c r="DO7" s="644"/>
      <c r="DP7" s="645"/>
      <c r="DQ7" s="649">
        <v>3768455</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17790</v>
      </c>
      <c r="S8" s="644"/>
      <c r="T8" s="644"/>
      <c r="U8" s="644"/>
      <c r="V8" s="644"/>
      <c r="W8" s="644"/>
      <c r="X8" s="644"/>
      <c r="Y8" s="645"/>
      <c r="Z8" s="703">
        <v>0</v>
      </c>
      <c r="AA8" s="703"/>
      <c r="AB8" s="703"/>
      <c r="AC8" s="703"/>
      <c r="AD8" s="704">
        <v>17790</v>
      </c>
      <c r="AE8" s="704"/>
      <c r="AF8" s="704"/>
      <c r="AG8" s="704"/>
      <c r="AH8" s="704"/>
      <c r="AI8" s="704"/>
      <c r="AJ8" s="704"/>
      <c r="AK8" s="704"/>
      <c r="AL8" s="646">
        <v>0.1</v>
      </c>
      <c r="AM8" s="647"/>
      <c r="AN8" s="647"/>
      <c r="AO8" s="705"/>
      <c r="AP8" s="638" t="s">
        <v>232</v>
      </c>
      <c r="AQ8" s="639"/>
      <c r="AR8" s="639"/>
      <c r="AS8" s="639"/>
      <c r="AT8" s="639"/>
      <c r="AU8" s="639"/>
      <c r="AV8" s="639"/>
      <c r="AW8" s="639"/>
      <c r="AX8" s="639"/>
      <c r="AY8" s="639"/>
      <c r="AZ8" s="639"/>
      <c r="BA8" s="639"/>
      <c r="BB8" s="639"/>
      <c r="BC8" s="639"/>
      <c r="BD8" s="639"/>
      <c r="BE8" s="639"/>
      <c r="BF8" s="640"/>
      <c r="BG8" s="641">
        <v>122415</v>
      </c>
      <c r="BH8" s="644"/>
      <c r="BI8" s="644"/>
      <c r="BJ8" s="644"/>
      <c r="BK8" s="644"/>
      <c r="BL8" s="644"/>
      <c r="BM8" s="644"/>
      <c r="BN8" s="645"/>
      <c r="BO8" s="703">
        <v>1.5</v>
      </c>
      <c r="BP8" s="703"/>
      <c r="BQ8" s="703"/>
      <c r="BR8" s="703"/>
      <c r="BS8" s="649" t="s">
        <v>129</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11904290</v>
      </c>
      <c r="CS8" s="644"/>
      <c r="CT8" s="644"/>
      <c r="CU8" s="644"/>
      <c r="CV8" s="644"/>
      <c r="CW8" s="644"/>
      <c r="CX8" s="644"/>
      <c r="CY8" s="645"/>
      <c r="CZ8" s="703">
        <v>32.5</v>
      </c>
      <c r="DA8" s="703"/>
      <c r="DB8" s="703"/>
      <c r="DC8" s="703"/>
      <c r="DD8" s="649">
        <v>129500</v>
      </c>
      <c r="DE8" s="644"/>
      <c r="DF8" s="644"/>
      <c r="DG8" s="644"/>
      <c r="DH8" s="644"/>
      <c r="DI8" s="644"/>
      <c r="DJ8" s="644"/>
      <c r="DK8" s="644"/>
      <c r="DL8" s="644"/>
      <c r="DM8" s="644"/>
      <c r="DN8" s="644"/>
      <c r="DO8" s="644"/>
      <c r="DP8" s="645"/>
      <c r="DQ8" s="649">
        <v>6223441</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16690</v>
      </c>
      <c r="S9" s="644"/>
      <c r="T9" s="644"/>
      <c r="U9" s="644"/>
      <c r="V9" s="644"/>
      <c r="W9" s="644"/>
      <c r="X9" s="644"/>
      <c r="Y9" s="645"/>
      <c r="Z9" s="703">
        <v>0</v>
      </c>
      <c r="AA9" s="703"/>
      <c r="AB9" s="703"/>
      <c r="AC9" s="703"/>
      <c r="AD9" s="704">
        <v>16690</v>
      </c>
      <c r="AE9" s="704"/>
      <c r="AF9" s="704"/>
      <c r="AG9" s="704"/>
      <c r="AH9" s="704"/>
      <c r="AI9" s="704"/>
      <c r="AJ9" s="704"/>
      <c r="AK9" s="704"/>
      <c r="AL9" s="646">
        <v>0.1</v>
      </c>
      <c r="AM9" s="647"/>
      <c r="AN9" s="647"/>
      <c r="AO9" s="705"/>
      <c r="AP9" s="638" t="s">
        <v>235</v>
      </c>
      <c r="AQ9" s="639"/>
      <c r="AR9" s="639"/>
      <c r="AS9" s="639"/>
      <c r="AT9" s="639"/>
      <c r="AU9" s="639"/>
      <c r="AV9" s="639"/>
      <c r="AW9" s="639"/>
      <c r="AX9" s="639"/>
      <c r="AY9" s="639"/>
      <c r="AZ9" s="639"/>
      <c r="BA9" s="639"/>
      <c r="BB9" s="639"/>
      <c r="BC9" s="639"/>
      <c r="BD9" s="639"/>
      <c r="BE9" s="639"/>
      <c r="BF9" s="640"/>
      <c r="BG9" s="641">
        <v>2545374</v>
      </c>
      <c r="BH9" s="644"/>
      <c r="BI9" s="644"/>
      <c r="BJ9" s="644"/>
      <c r="BK9" s="644"/>
      <c r="BL9" s="644"/>
      <c r="BM9" s="644"/>
      <c r="BN9" s="645"/>
      <c r="BO9" s="703">
        <v>31.1</v>
      </c>
      <c r="BP9" s="703"/>
      <c r="BQ9" s="703"/>
      <c r="BR9" s="703"/>
      <c r="BS9" s="649" t="s">
        <v>129</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4113351</v>
      </c>
      <c r="CS9" s="644"/>
      <c r="CT9" s="644"/>
      <c r="CU9" s="644"/>
      <c r="CV9" s="644"/>
      <c r="CW9" s="644"/>
      <c r="CX9" s="644"/>
      <c r="CY9" s="645"/>
      <c r="CZ9" s="703">
        <v>11.2</v>
      </c>
      <c r="DA9" s="703"/>
      <c r="DB9" s="703"/>
      <c r="DC9" s="703"/>
      <c r="DD9" s="649">
        <v>293417</v>
      </c>
      <c r="DE9" s="644"/>
      <c r="DF9" s="644"/>
      <c r="DG9" s="644"/>
      <c r="DH9" s="644"/>
      <c r="DI9" s="644"/>
      <c r="DJ9" s="644"/>
      <c r="DK9" s="644"/>
      <c r="DL9" s="644"/>
      <c r="DM9" s="644"/>
      <c r="DN9" s="644"/>
      <c r="DO9" s="644"/>
      <c r="DP9" s="645"/>
      <c r="DQ9" s="649">
        <v>3874812</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129</v>
      </c>
      <c r="S10" s="644"/>
      <c r="T10" s="644"/>
      <c r="U10" s="644"/>
      <c r="V10" s="644"/>
      <c r="W10" s="644"/>
      <c r="X10" s="644"/>
      <c r="Y10" s="645"/>
      <c r="Z10" s="703" t="s">
        <v>129</v>
      </c>
      <c r="AA10" s="703"/>
      <c r="AB10" s="703"/>
      <c r="AC10" s="703"/>
      <c r="AD10" s="704" t="s">
        <v>129</v>
      </c>
      <c r="AE10" s="704"/>
      <c r="AF10" s="704"/>
      <c r="AG10" s="704"/>
      <c r="AH10" s="704"/>
      <c r="AI10" s="704"/>
      <c r="AJ10" s="704"/>
      <c r="AK10" s="704"/>
      <c r="AL10" s="646" t="s">
        <v>129</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235765</v>
      </c>
      <c r="BH10" s="644"/>
      <c r="BI10" s="644"/>
      <c r="BJ10" s="644"/>
      <c r="BK10" s="644"/>
      <c r="BL10" s="644"/>
      <c r="BM10" s="644"/>
      <c r="BN10" s="645"/>
      <c r="BO10" s="703">
        <v>2.9</v>
      </c>
      <c r="BP10" s="703"/>
      <c r="BQ10" s="703"/>
      <c r="BR10" s="703"/>
      <c r="BS10" s="649">
        <v>39248</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82092</v>
      </c>
      <c r="CS10" s="644"/>
      <c r="CT10" s="644"/>
      <c r="CU10" s="644"/>
      <c r="CV10" s="644"/>
      <c r="CW10" s="644"/>
      <c r="CX10" s="644"/>
      <c r="CY10" s="645"/>
      <c r="CZ10" s="703">
        <v>0.2</v>
      </c>
      <c r="DA10" s="703"/>
      <c r="DB10" s="703"/>
      <c r="DC10" s="703"/>
      <c r="DD10" s="649">
        <v>270</v>
      </c>
      <c r="DE10" s="644"/>
      <c r="DF10" s="644"/>
      <c r="DG10" s="644"/>
      <c r="DH10" s="644"/>
      <c r="DI10" s="644"/>
      <c r="DJ10" s="644"/>
      <c r="DK10" s="644"/>
      <c r="DL10" s="644"/>
      <c r="DM10" s="644"/>
      <c r="DN10" s="644"/>
      <c r="DO10" s="644"/>
      <c r="DP10" s="645"/>
      <c r="DQ10" s="649">
        <v>68400</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129</v>
      </c>
      <c r="S11" s="644"/>
      <c r="T11" s="644"/>
      <c r="U11" s="644"/>
      <c r="V11" s="644"/>
      <c r="W11" s="644"/>
      <c r="X11" s="644"/>
      <c r="Y11" s="645"/>
      <c r="Z11" s="703" t="s">
        <v>129</v>
      </c>
      <c r="AA11" s="703"/>
      <c r="AB11" s="703"/>
      <c r="AC11" s="703"/>
      <c r="AD11" s="704" t="s">
        <v>241</v>
      </c>
      <c r="AE11" s="704"/>
      <c r="AF11" s="704"/>
      <c r="AG11" s="704"/>
      <c r="AH11" s="704"/>
      <c r="AI11" s="704"/>
      <c r="AJ11" s="704"/>
      <c r="AK11" s="704"/>
      <c r="AL11" s="646" t="s">
        <v>129</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514125</v>
      </c>
      <c r="BH11" s="644"/>
      <c r="BI11" s="644"/>
      <c r="BJ11" s="644"/>
      <c r="BK11" s="644"/>
      <c r="BL11" s="644"/>
      <c r="BM11" s="644"/>
      <c r="BN11" s="645"/>
      <c r="BO11" s="703">
        <v>6.3</v>
      </c>
      <c r="BP11" s="703"/>
      <c r="BQ11" s="703"/>
      <c r="BR11" s="703"/>
      <c r="BS11" s="649">
        <v>101773</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1317867</v>
      </c>
      <c r="CS11" s="644"/>
      <c r="CT11" s="644"/>
      <c r="CU11" s="644"/>
      <c r="CV11" s="644"/>
      <c r="CW11" s="644"/>
      <c r="CX11" s="644"/>
      <c r="CY11" s="645"/>
      <c r="CZ11" s="703">
        <v>3.6</v>
      </c>
      <c r="DA11" s="703"/>
      <c r="DB11" s="703"/>
      <c r="DC11" s="703"/>
      <c r="DD11" s="649">
        <v>397626</v>
      </c>
      <c r="DE11" s="644"/>
      <c r="DF11" s="644"/>
      <c r="DG11" s="644"/>
      <c r="DH11" s="644"/>
      <c r="DI11" s="644"/>
      <c r="DJ11" s="644"/>
      <c r="DK11" s="644"/>
      <c r="DL11" s="644"/>
      <c r="DM11" s="644"/>
      <c r="DN11" s="644"/>
      <c r="DO11" s="644"/>
      <c r="DP11" s="645"/>
      <c r="DQ11" s="649">
        <v>701233</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1424065</v>
      </c>
      <c r="S12" s="644"/>
      <c r="T12" s="644"/>
      <c r="U12" s="644"/>
      <c r="V12" s="644"/>
      <c r="W12" s="644"/>
      <c r="X12" s="644"/>
      <c r="Y12" s="645"/>
      <c r="Z12" s="703">
        <v>3.7</v>
      </c>
      <c r="AA12" s="703"/>
      <c r="AB12" s="703"/>
      <c r="AC12" s="703"/>
      <c r="AD12" s="704">
        <v>1424065</v>
      </c>
      <c r="AE12" s="704"/>
      <c r="AF12" s="704"/>
      <c r="AG12" s="704"/>
      <c r="AH12" s="704"/>
      <c r="AI12" s="704"/>
      <c r="AJ12" s="704"/>
      <c r="AK12" s="704"/>
      <c r="AL12" s="646">
        <v>6.8</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3868096</v>
      </c>
      <c r="BH12" s="644"/>
      <c r="BI12" s="644"/>
      <c r="BJ12" s="644"/>
      <c r="BK12" s="644"/>
      <c r="BL12" s="644"/>
      <c r="BM12" s="644"/>
      <c r="BN12" s="645"/>
      <c r="BO12" s="703">
        <v>47.3</v>
      </c>
      <c r="BP12" s="703"/>
      <c r="BQ12" s="703"/>
      <c r="BR12" s="703"/>
      <c r="BS12" s="649" t="s">
        <v>129</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1437100</v>
      </c>
      <c r="CS12" s="644"/>
      <c r="CT12" s="644"/>
      <c r="CU12" s="644"/>
      <c r="CV12" s="644"/>
      <c r="CW12" s="644"/>
      <c r="CX12" s="644"/>
      <c r="CY12" s="645"/>
      <c r="CZ12" s="703">
        <v>3.9</v>
      </c>
      <c r="DA12" s="703"/>
      <c r="DB12" s="703"/>
      <c r="DC12" s="703"/>
      <c r="DD12" s="649">
        <v>218066</v>
      </c>
      <c r="DE12" s="644"/>
      <c r="DF12" s="644"/>
      <c r="DG12" s="644"/>
      <c r="DH12" s="644"/>
      <c r="DI12" s="644"/>
      <c r="DJ12" s="644"/>
      <c r="DK12" s="644"/>
      <c r="DL12" s="644"/>
      <c r="DM12" s="644"/>
      <c r="DN12" s="644"/>
      <c r="DO12" s="644"/>
      <c r="DP12" s="645"/>
      <c r="DQ12" s="649">
        <v>616682</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v>4912</v>
      </c>
      <c r="S13" s="644"/>
      <c r="T13" s="644"/>
      <c r="U13" s="644"/>
      <c r="V13" s="644"/>
      <c r="W13" s="644"/>
      <c r="X13" s="644"/>
      <c r="Y13" s="645"/>
      <c r="Z13" s="703">
        <v>0</v>
      </c>
      <c r="AA13" s="703"/>
      <c r="AB13" s="703"/>
      <c r="AC13" s="703"/>
      <c r="AD13" s="704">
        <v>4912</v>
      </c>
      <c r="AE13" s="704"/>
      <c r="AF13" s="704"/>
      <c r="AG13" s="704"/>
      <c r="AH13" s="704"/>
      <c r="AI13" s="704"/>
      <c r="AJ13" s="704"/>
      <c r="AK13" s="704"/>
      <c r="AL13" s="646">
        <v>0</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3769503</v>
      </c>
      <c r="BH13" s="644"/>
      <c r="BI13" s="644"/>
      <c r="BJ13" s="644"/>
      <c r="BK13" s="644"/>
      <c r="BL13" s="644"/>
      <c r="BM13" s="644"/>
      <c r="BN13" s="645"/>
      <c r="BO13" s="703">
        <v>46.1</v>
      </c>
      <c r="BP13" s="703"/>
      <c r="BQ13" s="703"/>
      <c r="BR13" s="703"/>
      <c r="BS13" s="649" t="s">
        <v>129</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4446780</v>
      </c>
      <c r="CS13" s="644"/>
      <c r="CT13" s="644"/>
      <c r="CU13" s="644"/>
      <c r="CV13" s="644"/>
      <c r="CW13" s="644"/>
      <c r="CX13" s="644"/>
      <c r="CY13" s="645"/>
      <c r="CZ13" s="703">
        <v>12.2</v>
      </c>
      <c r="DA13" s="703"/>
      <c r="DB13" s="703"/>
      <c r="DC13" s="703"/>
      <c r="DD13" s="649">
        <v>2470309</v>
      </c>
      <c r="DE13" s="644"/>
      <c r="DF13" s="644"/>
      <c r="DG13" s="644"/>
      <c r="DH13" s="644"/>
      <c r="DI13" s="644"/>
      <c r="DJ13" s="644"/>
      <c r="DK13" s="644"/>
      <c r="DL13" s="644"/>
      <c r="DM13" s="644"/>
      <c r="DN13" s="644"/>
      <c r="DO13" s="644"/>
      <c r="DP13" s="645"/>
      <c r="DQ13" s="649">
        <v>2341672</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241</v>
      </c>
      <c r="S14" s="644"/>
      <c r="T14" s="644"/>
      <c r="U14" s="644"/>
      <c r="V14" s="644"/>
      <c r="W14" s="644"/>
      <c r="X14" s="644"/>
      <c r="Y14" s="645"/>
      <c r="Z14" s="703" t="s">
        <v>129</v>
      </c>
      <c r="AA14" s="703"/>
      <c r="AB14" s="703"/>
      <c r="AC14" s="703"/>
      <c r="AD14" s="704" t="s">
        <v>129</v>
      </c>
      <c r="AE14" s="704"/>
      <c r="AF14" s="704"/>
      <c r="AG14" s="704"/>
      <c r="AH14" s="704"/>
      <c r="AI14" s="704"/>
      <c r="AJ14" s="704"/>
      <c r="AK14" s="704"/>
      <c r="AL14" s="646" t="s">
        <v>129</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211113</v>
      </c>
      <c r="BH14" s="644"/>
      <c r="BI14" s="644"/>
      <c r="BJ14" s="644"/>
      <c r="BK14" s="644"/>
      <c r="BL14" s="644"/>
      <c r="BM14" s="644"/>
      <c r="BN14" s="645"/>
      <c r="BO14" s="703">
        <v>2.6</v>
      </c>
      <c r="BP14" s="703"/>
      <c r="BQ14" s="703"/>
      <c r="BR14" s="703"/>
      <c r="BS14" s="649" t="s">
        <v>121</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1115803</v>
      </c>
      <c r="CS14" s="644"/>
      <c r="CT14" s="644"/>
      <c r="CU14" s="644"/>
      <c r="CV14" s="644"/>
      <c r="CW14" s="644"/>
      <c r="CX14" s="644"/>
      <c r="CY14" s="645"/>
      <c r="CZ14" s="703">
        <v>3.1</v>
      </c>
      <c r="DA14" s="703"/>
      <c r="DB14" s="703"/>
      <c r="DC14" s="703"/>
      <c r="DD14" s="649">
        <v>112968</v>
      </c>
      <c r="DE14" s="644"/>
      <c r="DF14" s="644"/>
      <c r="DG14" s="644"/>
      <c r="DH14" s="644"/>
      <c r="DI14" s="644"/>
      <c r="DJ14" s="644"/>
      <c r="DK14" s="644"/>
      <c r="DL14" s="644"/>
      <c r="DM14" s="644"/>
      <c r="DN14" s="644"/>
      <c r="DO14" s="644"/>
      <c r="DP14" s="645"/>
      <c r="DQ14" s="649">
        <v>1009909</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61515</v>
      </c>
      <c r="S15" s="644"/>
      <c r="T15" s="644"/>
      <c r="U15" s="644"/>
      <c r="V15" s="644"/>
      <c r="W15" s="644"/>
      <c r="X15" s="644"/>
      <c r="Y15" s="645"/>
      <c r="Z15" s="703">
        <v>0.2</v>
      </c>
      <c r="AA15" s="703"/>
      <c r="AB15" s="703"/>
      <c r="AC15" s="703"/>
      <c r="AD15" s="704">
        <v>61515</v>
      </c>
      <c r="AE15" s="704"/>
      <c r="AF15" s="704"/>
      <c r="AG15" s="704"/>
      <c r="AH15" s="704"/>
      <c r="AI15" s="704"/>
      <c r="AJ15" s="704"/>
      <c r="AK15" s="704"/>
      <c r="AL15" s="646">
        <v>0.3</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514317</v>
      </c>
      <c r="BH15" s="644"/>
      <c r="BI15" s="644"/>
      <c r="BJ15" s="644"/>
      <c r="BK15" s="644"/>
      <c r="BL15" s="644"/>
      <c r="BM15" s="644"/>
      <c r="BN15" s="645"/>
      <c r="BO15" s="703">
        <v>6.3</v>
      </c>
      <c r="BP15" s="703"/>
      <c r="BQ15" s="703"/>
      <c r="BR15" s="703"/>
      <c r="BS15" s="649" t="s">
        <v>129</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3120380</v>
      </c>
      <c r="CS15" s="644"/>
      <c r="CT15" s="644"/>
      <c r="CU15" s="644"/>
      <c r="CV15" s="644"/>
      <c r="CW15" s="644"/>
      <c r="CX15" s="644"/>
      <c r="CY15" s="645"/>
      <c r="CZ15" s="703">
        <v>8.5</v>
      </c>
      <c r="DA15" s="703"/>
      <c r="DB15" s="703"/>
      <c r="DC15" s="703"/>
      <c r="DD15" s="649">
        <v>688297</v>
      </c>
      <c r="DE15" s="644"/>
      <c r="DF15" s="644"/>
      <c r="DG15" s="644"/>
      <c r="DH15" s="644"/>
      <c r="DI15" s="644"/>
      <c r="DJ15" s="644"/>
      <c r="DK15" s="644"/>
      <c r="DL15" s="644"/>
      <c r="DM15" s="644"/>
      <c r="DN15" s="644"/>
      <c r="DO15" s="644"/>
      <c r="DP15" s="645"/>
      <c r="DQ15" s="649">
        <v>2409589</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129</v>
      </c>
      <c r="S16" s="644"/>
      <c r="T16" s="644"/>
      <c r="U16" s="644"/>
      <c r="V16" s="644"/>
      <c r="W16" s="644"/>
      <c r="X16" s="644"/>
      <c r="Y16" s="645"/>
      <c r="Z16" s="703" t="s">
        <v>129</v>
      </c>
      <c r="AA16" s="703"/>
      <c r="AB16" s="703"/>
      <c r="AC16" s="703"/>
      <c r="AD16" s="704" t="s">
        <v>129</v>
      </c>
      <c r="AE16" s="704"/>
      <c r="AF16" s="704"/>
      <c r="AG16" s="704"/>
      <c r="AH16" s="704"/>
      <c r="AI16" s="704"/>
      <c r="AJ16" s="704"/>
      <c r="AK16" s="704"/>
      <c r="AL16" s="646" t="s">
        <v>129</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129</v>
      </c>
      <c r="BH16" s="644"/>
      <c r="BI16" s="644"/>
      <c r="BJ16" s="644"/>
      <c r="BK16" s="644"/>
      <c r="BL16" s="644"/>
      <c r="BM16" s="644"/>
      <c r="BN16" s="645"/>
      <c r="BO16" s="703" t="s">
        <v>129</v>
      </c>
      <c r="BP16" s="703"/>
      <c r="BQ16" s="703"/>
      <c r="BR16" s="703"/>
      <c r="BS16" s="649" t="s">
        <v>241</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296698</v>
      </c>
      <c r="CS16" s="644"/>
      <c r="CT16" s="644"/>
      <c r="CU16" s="644"/>
      <c r="CV16" s="644"/>
      <c r="CW16" s="644"/>
      <c r="CX16" s="644"/>
      <c r="CY16" s="645"/>
      <c r="CZ16" s="703">
        <v>0.8</v>
      </c>
      <c r="DA16" s="703"/>
      <c r="DB16" s="703"/>
      <c r="DC16" s="703"/>
      <c r="DD16" s="649" t="s">
        <v>241</v>
      </c>
      <c r="DE16" s="644"/>
      <c r="DF16" s="644"/>
      <c r="DG16" s="644"/>
      <c r="DH16" s="644"/>
      <c r="DI16" s="644"/>
      <c r="DJ16" s="644"/>
      <c r="DK16" s="644"/>
      <c r="DL16" s="644"/>
      <c r="DM16" s="644"/>
      <c r="DN16" s="644"/>
      <c r="DO16" s="644"/>
      <c r="DP16" s="645"/>
      <c r="DQ16" s="649">
        <v>165085</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27943</v>
      </c>
      <c r="S17" s="644"/>
      <c r="T17" s="644"/>
      <c r="U17" s="644"/>
      <c r="V17" s="644"/>
      <c r="W17" s="644"/>
      <c r="X17" s="644"/>
      <c r="Y17" s="645"/>
      <c r="Z17" s="703">
        <v>0.1</v>
      </c>
      <c r="AA17" s="703"/>
      <c r="AB17" s="703"/>
      <c r="AC17" s="703"/>
      <c r="AD17" s="704">
        <v>27943</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129</v>
      </c>
      <c r="BH17" s="644"/>
      <c r="BI17" s="644"/>
      <c r="BJ17" s="644"/>
      <c r="BK17" s="644"/>
      <c r="BL17" s="644"/>
      <c r="BM17" s="644"/>
      <c r="BN17" s="645"/>
      <c r="BO17" s="703" t="s">
        <v>241</v>
      </c>
      <c r="BP17" s="703"/>
      <c r="BQ17" s="703"/>
      <c r="BR17" s="703"/>
      <c r="BS17" s="649" t="s">
        <v>121</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3185871</v>
      </c>
      <c r="CS17" s="644"/>
      <c r="CT17" s="644"/>
      <c r="CU17" s="644"/>
      <c r="CV17" s="644"/>
      <c r="CW17" s="644"/>
      <c r="CX17" s="644"/>
      <c r="CY17" s="645"/>
      <c r="CZ17" s="703">
        <v>8.6999999999999993</v>
      </c>
      <c r="DA17" s="703"/>
      <c r="DB17" s="703"/>
      <c r="DC17" s="703"/>
      <c r="DD17" s="649" t="s">
        <v>121</v>
      </c>
      <c r="DE17" s="644"/>
      <c r="DF17" s="644"/>
      <c r="DG17" s="644"/>
      <c r="DH17" s="644"/>
      <c r="DI17" s="644"/>
      <c r="DJ17" s="644"/>
      <c r="DK17" s="644"/>
      <c r="DL17" s="644"/>
      <c r="DM17" s="644"/>
      <c r="DN17" s="644"/>
      <c r="DO17" s="644"/>
      <c r="DP17" s="645"/>
      <c r="DQ17" s="649">
        <v>3115852</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12532485</v>
      </c>
      <c r="S18" s="644"/>
      <c r="T18" s="644"/>
      <c r="U18" s="644"/>
      <c r="V18" s="644"/>
      <c r="W18" s="644"/>
      <c r="X18" s="644"/>
      <c r="Y18" s="645"/>
      <c r="Z18" s="703">
        <v>32.6</v>
      </c>
      <c r="AA18" s="703"/>
      <c r="AB18" s="703"/>
      <c r="AC18" s="703"/>
      <c r="AD18" s="704">
        <v>10910726</v>
      </c>
      <c r="AE18" s="704"/>
      <c r="AF18" s="704"/>
      <c r="AG18" s="704"/>
      <c r="AH18" s="704"/>
      <c r="AI18" s="704"/>
      <c r="AJ18" s="704"/>
      <c r="AK18" s="704"/>
      <c r="AL18" s="646">
        <v>52.1</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129</v>
      </c>
      <c r="BH18" s="644"/>
      <c r="BI18" s="644"/>
      <c r="BJ18" s="644"/>
      <c r="BK18" s="644"/>
      <c r="BL18" s="644"/>
      <c r="BM18" s="644"/>
      <c r="BN18" s="645"/>
      <c r="BO18" s="703" t="s">
        <v>129</v>
      </c>
      <c r="BP18" s="703"/>
      <c r="BQ18" s="703"/>
      <c r="BR18" s="703"/>
      <c r="BS18" s="649" t="s">
        <v>129</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129</v>
      </c>
      <c r="CS18" s="644"/>
      <c r="CT18" s="644"/>
      <c r="CU18" s="644"/>
      <c r="CV18" s="644"/>
      <c r="CW18" s="644"/>
      <c r="CX18" s="644"/>
      <c r="CY18" s="645"/>
      <c r="CZ18" s="703" t="s">
        <v>129</v>
      </c>
      <c r="DA18" s="703"/>
      <c r="DB18" s="703"/>
      <c r="DC18" s="703"/>
      <c r="DD18" s="649" t="s">
        <v>129</v>
      </c>
      <c r="DE18" s="644"/>
      <c r="DF18" s="644"/>
      <c r="DG18" s="644"/>
      <c r="DH18" s="644"/>
      <c r="DI18" s="644"/>
      <c r="DJ18" s="644"/>
      <c r="DK18" s="644"/>
      <c r="DL18" s="644"/>
      <c r="DM18" s="644"/>
      <c r="DN18" s="644"/>
      <c r="DO18" s="644"/>
      <c r="DP18" s="645"/>
      <c r="DQ18" s="649" t="s">
        <v>129</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10910726</v>
      </c>
      <c r="S19" s="644"/>
      <c r="T19" s="644"/>
      <c r="U19" s="644"/>
      <c r="V19" s="644"/>
      <c r="W19" s="644"/>
      <c r="X19" s="644"/>
      <c r="Y19" s="645"/>
      <c r="Z19" s="703">
        <v>28.4</v>
      </c>
      <c r="AA19" s="703"/>
      <c r="AB19" s="703"/>
      <c r="AC19" s="703"/>
      <c r="AD19" s="704">
        <v>10910726</v>
      </c>
      <c r="AE19" s="704"/>
      <c r="AF19" s="704"/>
      <c r="AG19" s="704"/>
      <c r="AH19" s="704"/>
      <c r="AI19" s="704"/>
      <c r="AJ19" s="704"/>
      <c r="AK19" s="704"/>
      <c r="AL19" s="646">
        <v>52.1</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160783</v>
      </c>
      <c r="BH19" s="644"/>
      <c r="BI19" s="644"/>
      <c r="BJ19" s="644"/>
      <c r="BK19" s="644"/>
      <c r="BL19" s="644"/>
      <c r="BM19" s="644"/>
      <c r="BN19" s="645"/>
      <c r="BO19" s="703">
        <v>2</v>
      </c>
      <c r="BP19" s="703"/>
      <c r="BQ19" s="703"/>
      <c r="BR19" s="703"/>
      <c r="BS19" s="649" t="s">
        <v>129</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129</v>
      </c>
      <c r="CS19" s="644"/>
      <c r="CT19" s="644"/>
      <c r="CU19" s="644"/>
      <c r="CV19" s="644"/>
      <c r="CW19" s="644"/>
      <c r="CX19" s="644"/>
      <c r="CY19" s="645"/>
      <c r="CZ19" s="703" t="s">
        <v>129</v>
      </c>
      <c r="DA19" s="703"/>
      <c r="DB19" s="703"/>
      <c r="DC19" s="703"/>
      <c r="DD19" s="649" t="s">
        <v>241</v>
      </c>
      <c r="DE19" s="644"/>
      <c r="DF19" s="644"/>
      <c r="DG19" s="644"/>
      <c r="DH19" s="644"/>
      <c r="DI19" s="644"/>
      <c r="DJ19" s="644"/>
      <c r="DK19" s="644"/>
      <c r="DL19" s="644"/>
      <c r="DM19" s="644"/>
      <c r="DN19" s="644"/>
      <c r="DO19" s="644"/>
      <c r="DP19" s="645"/>
      <c r="DQ19" s="649" t="s">
        <v>241</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1612865</v>
      </c>
      <c r="S20" s="644"/>
      <c r="T20" s="644"/>
      <c r="U20" s="644"/>
      <c r="V20" s="644"/>
      <c r="W20" s="644"/>
      <c r="X20" s="644"/>
      <c r="Y20" s="645"/>
      <c r="Z20" s="703">
        <v>4.2</v>
      </c>
      <c r="AA20" s="703"/>
      <c r="AB20" s="703"/>
      <c r="AC20" s="703"/>
      <c r="AD20" s="704" t="s">
        <v>129</v>
      </c>
      <c r="AE20" s="704"/>
      <c r="AF20" s="704"/>
      <c r="AG20" s="704"/>
      <c r="AH20" s="704"/>
      <c r="AI20" s="704"/>
      <c r="AJ20" s="704"/>
      <c r="AK20" s="704"/>
      <c r="AL20" s="646" t="s">
        <v>129</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160783</v>
      </c>
      <c r="BH20" s="644"/>
      <c r="BI20" s="644"/>
      <c r="BJ20" s="644"/>
      <c r="BK20" s="644"/>
      <c r="BL20" s="644"/>
      <c r="BM20" s="644"/>
      <c r="BN20" s="645"/>
      <c r="BO20" s="703">
        <v>2</v>
      </c>
      <c r="BP20" s="703"/>
      <c r="BQ20" s="703"/>
      <c r="BR20" s="703"/>
      <c r="BS20" s="649" t="s">
        <v>129</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36582519</v>
      </c>
      <c r="CS20" s="644"/>
      <c r="CT20" s="644"/>
      <c r="CU20" s="644"/>
      <c r="CV20" s="644"/>
      <c r="CW20" s="644"/>
      <c r="CX20" s="644"/>
      <c r="CY20" s="645"/>
      <c r="CZ20" s="703">
        <v>100</v>
      </c>
      <c r="DA20" s="703"/>
      <c r="DB20" s="703"/>
      <c r="DC20" s="703"/>
      <c r="DD20" s="649">
        <v>4760435</v>
      </c>
      <c r="DE20" s="644"/>
      <c r="DF20" s="644"/>
      <c r="DG20" s="644"/>
      <c r="DH20" s="644"/>
      <c r="DI20" s="644"/>
      <c r="DJ20" s="644"/>
      <c r="DK20" s="644"/>
      <c r="DL20" s="644"/>
      <c r="DM20" s="644"/>
      <c r="DN20" s="644"/>
      <c r="DO20" s="644"/>
      <c r="DP20" s="645"/>
      <c r="DQ20" s="649">
        <v>24572973</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v>8894</v>
      </c>
      <c r="S21" s="644"/>
      <c r="T21" s="644"/>
      <c r="U21" s="644"/>
      <c r="V21" s="644"/>
      <c r="W21" s="644"/>
      <c r="X21" s="644"/>
      <c r="Y21" s="645"/>
      <c r="Z21" s="703">
        <v>0</v>
      </c>
      <c r="AA21" s="703"/>
      <c r="AB21" s="703"/>
      <c r="AC21" s="703"/>
      <c r="AD21" s="704" t="s">
        <v>129</v>
      </c>
      <c r="AE21" s="704"/>
      <c r="AF21" s="704"/>
      <c r="AG21" s="704"/>
      <c r="AH21" s="704"/>
      <c r="AI21" s="704"/>
      <c r="AJ21" s="704"/>
      <c r="AK21" s="704"/>
      <c r="AL21" s="646" t="s">
        <v>129</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2767</v>
      </c>
      <c r="BH21" s="644"/>
      <c r="BI21" s="644"/>
      <c r="BJ21" s="644"/>
      <c r="BK21" s="644"/>
      <c r="BL21" s="644"/>
      <c r="BM21" s="644"/>
      <c r="BN21" s="645"/>
      <c r="BO21" s="703">
        <v>0</v>
      </c>
      <c r="BP21" s="703"/>
      <c r="BQ21" s="703"/>
      <c r="BR21" s="703"/>
      <c r="BS21" s="649" t="s">
        <v>129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22579891</v>
      </c>
      <c r="S22" s="644"/>
      <c r="T22" s="644"/>
      <c r="U22" s="644"/>
      <c r="V22" s="644"/>
      <c r="W22" s="644"/>
      <c r="X22" s="644"/>
      <c r="Y22" s="645"/>
      <c r="Z22" s="703">
        <v>58.7</v>
      </c>
      <c r="AA22" s="703"/>
      <c r="AB22" s="703"/>
      <c r="AC22" s="703"/>
      <c r="AD22" s="704">
        <v>20800116</v>
      </c>
      <c r="AE22" s="704"/>
      <c r="AF22" s="704"/>
      <c r="AG22" s="704"/>
      <c r="AH22" s="704"/>
      <c r="AI22" s="704"/>
      <c r="AJ22" s="704"/>
      <c r="AK22" s="704"/>
      <c r="AL22" s="646">
        <v>99.3</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129</v>
      </c>
      <c r="BH22" s="644"/>
      <c r="BI22" s="644"/>
      <c r="BJ22" s="644"/>
      <c r="BK22" s="644"/>
      <c r="BL22" s="644"/>
      <c r="BM22" s="644"/>
      <c r="BN22" s="645"/>
      <c r="BO22" s="703" t="s">
        <v>241</v>
      </c>
      <c r="BP22" s="703"/>
      <c r="BQ22" s="703"/>
      <c r="BR22" s="703"/>
      <c r="BS22" s="649" t="s">
        <v>241</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9413</v>
      </c>
      <c r="S23" s="644"/>
      <c r="T23" s="644"/>
      <c r="U23" s="644"/>
      <c r="V23" s="644"/>
      <c r="W23" s="644"/>
      <c r="X23" s="644"/>
      <c r="Y23" s="645"/>
      <c r="Z23" s="703">
        <v>0</v>
      </c>
      <c r="AA23" s="703"/>
      <c r="AB23" s="703"/>
      <c r="AC23" s="703"/>
      <c r="AD23" s="704">
        <v>9413</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158016</v>
      </c>
      <c r="BH23" s="644"/>
      <c r="BI23" s="644"/>
      <c r="BJ23" s="644"/>
      <c r="BK23" s="644"/>
      <c r="BL23" s="644"/>
      <c r="BM23" s="644"/>
      <c r="BN23" s="645"/>
      <c r="BO23" s="703">
        <v>1.9</v>
      </c>
      <c r="BP23" s="703"/>
      <c r="BQ23" s="703"/>
      <c r="BR23" s="703"/>
      <c r="BS23" s="649" t="s">
        <v>129</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45101</v>
      </c>
      <c r="S24" s="644"/>
      <c r="T24" s="644"/>
      <c r="U24" s="644"/>
      <c r="V24" s="644"/>
      <c r="W24" s="644"/>
      <c r="X24" s="644"/>
      <c r="Y24" s="645"/>
      <c r="Z24" s="703">
        <v>0.1</v>
      </c>
      <c r="AA24" s="703"/>
      <c r="AB24" s="703"/>
      <c r="AC24" s="703"/>
      <c r="AD24" s="704" t="s">
        <v>241</v>
      </c>
      <c r="AE24" s="704"/>
      <c r="AF24" s="704"/>
      <c r="AG24" s="704"/>
      <c r="AH24" s="704"/>
      <c r="AI24" s="704"/>
      <c r="AJ24" s="704"/>
      <c r="AK24" s="704"/>
      <c r="AL24" s="646" t="s">
        <v>129</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129</v>
      </c>
      <c r="BH24" s="644"/>
      <c r="BI24" s="644"/>
      <c r="BJ24" s="644"/>
      <c r="BK24" s="644"/>
      <c r="BL24" s="644"/>
      <c r="BM24" s="644"/>
      <c r="BN24" s="645"/>
      <c r="BO24" s="703" t="s">
        <v>241</v>
      </c>
      <c r="BP24" s="703"/>
      <c r="BQ24" s="703"/>
      <c r="BR24" s="703"/>
      <c r="BS24" s="649" t="s">
        <v>129</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15497014</v>
      </c>
      <c r="CS24" s="707"/>
      <c r="CT24" s="707"/>
      <c r="CU24" s="707"/>
      <c r="CV24" s="707"/>
      <c r="CW24" s="707"/>
      <c r="CX24" s="707"/>
      <c r="CY24" s="753"/>
      <c r="CZ24" s="754">
        <v>42.4</v>
      </c>
      <c r="DA24" s="723"/>
      <c r="DB24" s="723"/>
      <c r="DC24" s="757"/>
      <c r="DD24" s="752">
        <v>10413563</v>
      </c>
      <c r="DE24" s="707"/>
      <c r="DF24" s="707"/>
      <c r="DG24" s="707"/>
      <c r="DH24" s="707"/>
      <c r="DI24" s="707"/>
      <c r="DJ24" s="707"/>
      <c r="DK24" s="753"/>
      <c r="DL24" s="752">
        <v>10359503</v>
      </c>
      <c r="DM24" s="707"/>
      <c r="DN24" s="707"/>
      <c r="DO24" s="707"/>
      <c r="DP24" s="707"/>
      <c r="DQ24" s="707"/>
      <c r="DR24" s="707"/>
      <c r="DS24" s="707"/>
      <c r="DT24" s="707"/>
      <c r="DU24" s="707"/>
      <c r="DV24" s="753"/>
      <c r="DW24" s="754">
        <v>46.9</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459581</v>
      </c>
      <c r="S25" s="644"/>
      <c r="T25" s="644"/>
      <c r="U25" s="644"/>
      <c r="V25" s="644"/>
      <c r="W25" s="644"/>
      <c r="X25" s="644"/>
      <c r="Y25" s="645"/>
      <c r="Z25" s="703">
        <v>1.2</v>
      </c>
      <c r="AA25" s="703"/>
      <c r="AB25" s="703"/>
      <c r="AC25" s="703"/>
      <c r="AD25" s="704">
        <v>20191</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129</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5476482</v>
      </c>
      <c r="CS25" s="642"/>
      <c r="CT25" s="642"/>
      <c r="CU25" s="642"/>
      <c r="CV25" s="642"/>
      <c r="CW25" s="642"/>
      <c r="CX25" s="642"/>
      <c r="CY25" s="643"/>
      <c r="CZ25" s="646">
        <v>15</v>
      </c>
      <c r="DA25" s="675"/>
      <c r="DB25" s="675"/>
      <c r="DC25" s="676"/>
      <c r="DD25" s="649">
        <v>5052768</v>
      </c>
      <c r="DE25" s="642"/>
      <c r="DF25" s="642"/>
      <c r="DG25" s="642"/>
      <c r="DH25" s="642"/>
      <c r="DI25" s="642"/>
      <c r="DJ25" s="642"/>
      <c r="DK25" s="643"/>
      <c r="DL25" s="649">
        <v>5000262</v>
      </c>
      <c r="DM25" s="642"/>
      <c r="DN25" s="642"/>
      <c r="DO25" s="642"/>
      <c r="DP25" s="642"/>
      <c r="DQ25" s="642"/>
      <c r="DR25" s="642"/>
      <c r="DS25" s="642"/>
      <c r="DT25" s="642"/>
      <c r="DU25" s="642"/>
      <c r="DV25" s="643"/>
      <c r="DW25" s="646">
        <v>22.6</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159440</v>
      </c>
      <c r="S26" s="644"/>
      <c r="T26" s="644"/>
      <c r="U26" s="644"/>
      <c r="V26" s="644"/>
      <c r="W26" s="644"/>
      <c r="X26" s="644"/>
      <c r="Y26" s="645"/>
      <c r="Z26" s="703">
        <v>0.4</v>
      </c>
      <c r="AA26" s="703"/>
      <c r="AB26" s="703"/>
      <c r="AC26" s="703"/>
      <c r="AD26" s="704" t="s">
        <v>129</v>
      </c>
      <c r="AE26" s="704"/>
      <c r="AF26" s="704"/>
      <c r="AG26" s="704"/>
      <c r="AH26" s="704"/>
      <c r="AI26" s="704"/>
      <c r="AJ26" s="704"/>
      <c r="AK26" s="704"/>
      <c r="AL26" s="646" t="s">
        <v>129</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129</v>
      </c>
      <c r="BH26" s="644"/>
      <c r="BI26" s="644"/>
      <c r="BJ26" s="644"/>
      <c r="BK26" s="644"/>
      <c r="BL26" s="644"/>
      <c r="BM26" s="644"/>
      <c r="BN26" s="645"/>
      <c r="BO26" s="703" t="s">
        <v>129</v>
      </c>
      <c r="BP26" s="703"/>
      <c r="BQ26" s="703"/>
      <c r="BR26" s="703"/>
      <c r="BS26" s="649" t="s">
        <v>241</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3888170</v>
      </c>
      <c r="CS26" s="644"/>
      <c r="CT26" s="644"/>
      <c r="CU26" s="644"/>
      <c r="CV26" s="644"/>
      <c r="CW26" s="644"/>
      <c r="CX26" s="644"/>
      <c r="CY26" s="645"/>
      <c r="CZ26" s="646">
        <v>10.6</v>
      </c>
      <c r="DA26" s="675"/>
      <c r="DB26" s="675"/>
      <c r="DC26" s="676"/>
      <c r="DD26" s="649">
        <v>3563533</v>
      </c>
      <c r="DE26" s="644"/>
      <c r="DF26" s="644"/>
      <c r="DG26" s="644"/>
      <c r="DH26" s="644"/>
      <c r="DI26" s="644"/>
      <c r="DJ26" s="644"/>
      <c r="DK26" s="645"/>
      <c r="DL26" s="649" t="s">
        <v>129</v>
      </c>
      <c r="DM26" s="644"/>
      <c r="DN26" s="644"/>
      <c r="DO26" s="644"/>
      <c r="DP26" s="644"/>
      <c r="DQ26" s="644"/>
      <c r="DR26" s="644"/>
      <c r="DS26" s="644"/>
      <c r="DT26" s="644"/>
      <c r="DU26" s="644"/>
      <c r="DV26" s="645"/>
      <c r="DW26" s="646" t="s">
        <v>129</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4943059</v>
      </c>
      <c r="S27" s="644"/>
      <c r="T27" s="644"/>
      <c r="U27" s="644"/>
      <c r="V27" s="644"/>
      <c r="W27" s="644"/>
      <c r="X27" s="644"/>
      <c r="Y27" s="645"/>
      <c r="Z27" s="703">
        <v>12.8</v>
      </c>
      <c r="AA27" s="703"/>
      <c r="AB27" s="703"/>
      <c r="AC27" s="703"/>
      <c r="AD27" s="704" t="s">
        <v>129</v>
      </c>
      <c r="AE27" s="704"/>
      <c r="AF27" s="704"/>
      <c r="AG27" s="704"/>
      <c r="AH27" s="704"/>
      <c r="AI27" s="704"/>
      <c r="AJ27" s="704"/>
      <c r="AK27" s="704"/>
      <c r="AL27" s="646" t="s">
        <v>129</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8171988</v>
      </c>
      <c r="BH27" s="644"/>
      <c r="BI27" s="644"/>
      <c r="BJ27" s="644"/>
      <c r="BK27" s="644"/>
      <c r="BL27" s="644"/>
      <c r="BM27" s="644"/>
      <c r="BN27" s="645"/>
      <c r="BO27" s="703">
        <v>100</v>
      </c>
      <c r="BP27" s="703"/>
      <c r="BQ27" s="703"/>
      <c r="BR27" s="703"/>
      <c r="BS27" s="649">
        <v>141021</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6834684</v>
      </c>
      <c r="CS27" s="642"/>
      <c r="CT27" s="642"/>
      <c r="CU27" s="642"/>
      <c r="CV27" s="642"/>
      <c r="CW27" s="642"/>
      <c r="CX27" s="642"/>
      <c r="CY27" s="643"/>
      <c r="CZ27" s="646">
        <v>18.7</v>
      </c>
      <c r="DA27" s="675"/>
      <c r="DB27" s="675"/>
      <c r="DC27" s="676"/>
      <c r="DD27" s="649">
        <v>2244966</v>
      </c>
      <c r="DE27" s="642"/>
      <c r="DF27" s="642"/>
      <c r="DG27" s="642"/>
      <c r="DH27" s="642"/>
      <c r="DI27" s="642"/>
      <c r="DJ27" s="642"/>
      <c r="DK27" s="643"/>
      <c r="DL27" s="649">
        <v>2243412</v>
      </c>
      <c r="DM27" s="642"/>
      <c r="DN27" s="642"/>
      <c r="DO27" s="642"/>
      <c r="DP27" s="642"/>
      <c r="DQ27" s="642"/>
      <c r="DR27" s="642"/>
      <c r="DS27" s="642"/>
      <c r="DT27" s="642"/>
      <c r="DU27" s="642"/>
      <c r="DV27" s="643"/>
      <c r="DW27" s="646">
        <v>10.199999999999999</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241</v>
      </c>
      <c r="S28" s="644"/>
      <c r="T28" s="644"/>
      <c r="U28" s="644"/>
      <c r="V28" s="644"/>
      <c r="W28" s="644"/>
      <c r="X28" s="644"/>
      <c r="Y28" s="645"/>
      <c r="Z28" s="703" t="s">
        <v>129</v>
      </c>
      <c r="AA28" s="703"/>
      <c r="AB28" s="703"/>
      <c r="AC28" s="703"/>
      <c r="AD28" s="704" t="s">
        <v>129</v>
      </c>
      <c r="AE28" s="704"/>
      <c r="AF28" s="704"/>
      <c r="AG28" s="704"/>
      <c r="AH28" s="704"/>
      <c r="AI28" s="704"/>
      <c r="AJ28" s="704"/>
      <c r="AK28" s="704"/>
      <c r="AL28" s="646" t="s">
        <v>129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3185848</v>
      </c>
      <c r="CS28" s="644"/>
      <c r="CT28" s="644"/>
      <c r="CU28" s="644"/>
      <c r="CV28" s="644"/>
      <c r="CW28" s="644"/>
      <c r="CX28" s="644"/>
      <c r="CY28" s="645"/>
      <c r="CZ28" s="646">
        <v>8.6999999999999993</v>
      </c>
      <c r="DA28" s="675"/>
      <c r="DB28" s="675"/>
      <c r="DC28" s="676"/>
      <c r="DD28" s="649">
        <v>3115829</v>
      </c>
      <c r="DE28" s="644"/>
      <c r="DF28" s="644"/>
      <c r="DG28" s="644"/>
      <c r="DH28" s="644"/>
      <c r="DI28" s="644"/>
      <c r="DJ28" s="644"/>
      <c r="DK28" s="645"/>
      <c r="DL28" s="649">
        <v>3115829</v>
      </c>
      <c r="DM28" s="644"/>
      <c r="DN28" s="644"/>
      <c r="DO28" s="644"/>
      <c r="DP28" s="644"/>
      <c r="DQ28" s="644"/>
      <c r="DR28" s="644"/>
      <c r="DS28" s="644"/>
      <c r="DT28" s="644"/>
      <c r="DU28" s="644"/>
      <c r="DV28" s="645"/>
      <c r="DW28" s="646">
        <v>14.1</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2653911</v>
      </c>
      <c r="S29" s="644"/>
      <c r="T29" s="644"/>
      <c r="U29" s="644"/>
      <c r="V29" s="644"/>
      <c r="W29" s="644"/>
      <c r="X29" s="644"/>
      <c r="Y29" s="645"/>
      <c r="Z29" s="703">
        <v>6.9</v>
      </c>
      <c r="AA29" s="703"/>
      <c r="AB29" s="703"/>
      <c r="AC29" s="703"/>
      <c r="AD29" s="704" t="s">
        <v>129</v>
      </c>
      <c r="AE29" s="704"/>
      <c r="AF29" s="704"/>
      <c r="AG29" s="704"/>
      <c r="AH29" s="704"/>
      <c r="AI29" s="704"/>
      <c r="AJ29" s="704"/>
      <c r="AK29" s="704"/>
      <c r="AL29" s="646" t="s">
        <v>129</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3185848</v>
      </c>
      <c r="CS29" s="642"/>
      <c r="CT29" s="642"/>
      <c r="CU29" s="642"/>
      <c r="CV29" s="642"/>
      <c r="CW29" s="642"/>
      <c r="CX29" s="642"/>
      <c r="CY29" s="643"/>
      <c r="CZ29" s="646">
        <v>8.6999999999999993</v>
      </c>
      <c r="DA29" s="675"/>
      <c r="DB29" s="675"/>
      <c r="DC29" s="676"/>
      <c r="DD29" s="649">
        <v>3115829</v>
      </c>
      <c r="DE29" s="642"/>
      <c r="DF29" s="642"/>
      <c r="DG29" s="642"/>
      <c r="DH29" s="642"/>
      <c r="DI29" s="642"/>
      <c r="DJ29" s="642"/>
      <c r="DK29" s="643"/>
      <c r="DL29" s="649">
        <v>3115829</v>
      </c>
      <c r="DM29" s="642"/>
      <c r="DN29" s="642"/>
      <c r="DO29" s="642"/>
      <c r="DP29" s="642"/>
      <c r="DQ29" s="642"/>
      <c r="DR29" s="642"/>
      <c r="DS29" s="642"/>
      <c r="DT29" s="642"/>
      <c r="DU29" s="642"/>
      <c r="DV29" s="643"/>
      <c r="DW29" s="646">
        <v>14.1</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199700</v>
      </c>
      <c r="S30" s="644"/>
      <c r="T30" s="644"/>
      <c r="U30" s="644"/>
      <c r="V30" s="644"/>
      <c r="W30" s="644"/>
      <c r="X30" s="644"/>
      <c r="Y30" s="645"/>
      <c r="Z30" s="703">
        <v>0.5</v>
      </c>
      <c r="AA30" s="703"/>
      <c r="AB30" s="703"/>
      <c r="AC30" s="703"/>
      <c r="AD30" s="704">
        <v>29446</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99.4</v>
      </c>
      <c r="BH30" s="722"/>
      <c r="BI30" s="722"/>
      <c r="BJ30" s="722"/>
      <c r="BK30" s="722"/>
      <c r="BL30" s="722"/>
      <c r="BM30" s="723">
        <v>95.5</v>
      </c>
      <c r="BN30" s="722"/>
      <c r="BO30" s="722"/>
      <c r="BP30" s="722"/>
      <c r="BQ30" s="724"/>
      <c r="BR30" s="721">
        <v>99.4</v>
      </c>
      <c r="BS30" s="722"/>
      <c r="BT30" s="722"/>
      <c r="BU30" s="722"/>
      <c r="BV30" s="722"/>
      <c r="BW30" s="722"/>
      <c r="BX30" s="723">
        <v>95</v>
      </c>
      <c r="BY30" s="722"/>
      <c r="BZ30" s="722"/>
      <c r="CA30" s="722"/>
      <c r="CB30" s="724"/>
      <c r="CD30" s="727"/>
      <c r="CE30" s="728"/>
      <c r="CF30" s="685" t="s">
        <v>305</v>
      </c>
      <c r="CG30" s="682"/>
      <c r="CH30" s="682"/>
      <c r="CI30" s="682"/>
      <c r="CJ30" s="682"/>
      <c r="CK30" s="682"/>
      <c r="CL30" s="682"/>
      <c r="CM30" s="682"/>
      <c r="CN30" s="682"/>
      <c r="CO30" s="682"/>
      <c r="CP30" s="682"/>
      <c r="CQ30" s="683"/>
      <c r="CR30" s="641">
        <v>3018077</v>
      </c>
      <c r="CS30" s="644"/>
      <c r="CT30" s="644"/>
      <c r="CU30" s="644"/>
      <c r="CV30" s="644"/>
      <c r="CW30" s="644"/>
      <c r="CX30" s="644"/>
      <c r="CY30" s="645"/>
      <c r="CZ30" s="646">
        <v>8.3000000000000007</v>
      </c>
      <c r="DA30" s="675"/>
      <c r="DB30" s="675"/>
      <c r="DC30" s="676"/>
      <c r="DD30" s="649">
        <v>2948058</v>
      </c>
      <c r="DE30" s="644"/>
      <c r="DF30" s="644"/>
      <c r="DG30" s="644"/>
      <c r="DH30" s="644"/>
      <c r="DI30" s="644"/>
      <c r="DJ30" s="644"/>
      <c r="DK30" s="645"/>
      <c r="DL30" s="649">
        <v>2948058</v>
      </c>
      <c r="DM30" s="644"/>
      <c r="DN30" s="644"/>
      <c r="DO30" s="644"/>
      <c r="DP30" s="644"/>
      <c r="DQ30" s="644"/>
      <c r="DR30" s="644"/>
      <c r="DS30" s="644"/>
      <c r="DT30" s="644"/>
      <c r="DU30" s="644"/>
      <c r="DV30" s="645"/>
      <c r="DW30" s="646">
        <v>13.4</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563488</v>
      </c>
      <c r="S31" s="644"/>
      <c r="T31" s="644"/>
      <c r="U31" s="644"/>
      <c r="V31" s="644"/>
      <c r="W31" s="644"/>
      <c r="X31" s="644"/>
      <c r="Y31" s="645"/>
      <c r="Z31" s="703">
        <v>1.5</v>
      </c>
      <c r="AA31" s="703"/>
      <c r="AB31" s="703"/>
      <c r="AC31" s="703"/>
      <c r="AD31" s="704" t="s">
        <v>121</v>
      </c>
      <c r="AE31" s="704"/>
      <c r="AF31" s="704"/>
      <c r="AG31" s="704"/>
      <c r="AH31" s="704"/>
      <c r="AI31" s="704"/>
      <c r="AJ31" s="704"/>
      <c r="AK31" s="704"/>
      <c r="AL31" s="646" t="s">
        <v>129</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99.5</v>
      </c>
      <c r="BH31" s="642"/>
      <c r="BI31" s="642"/>
      <c r="BJ31" s="642"/>
      <c r="BK31" s="642"/>
      <c r="BL31" s="642"/>
      <c r="BM31" s="647">
        <v>96.9</v>
      </c>
      <c r="BN31" s="720"/>
      <c r="BO31" s="720"/>
      <c r="BP31" s="720"/>
      <c r="BQ31" s="681"/>
      <c r="BR31" s="719">
        <v>99.5</v>
      </c>
      <c r="BS31" s="642"/>
      <c r="BT31" s="642"/>
      <c r="BU31" s="642"/>
      <c r="BV31" s="642"/>
      <c r="BW31" s="642"/>
      <c r="BX31" s="647">
        <v>96.4</v>
      </c>
      <c r="BY31" s="720"/>
      <c r="BZ31" s="720"/>
      <c r="CA31" s="720"/>
      <c r="CB31" s="681"/>
      <c r="CD31" s="727"/>
      <c r="CE31" s="728"/>
      <c r="CF31" s="685" t="s">
        <v>309</v>
      </c>
      <c r="CG31" s="682"/>
      <c r="CH31" s="682"/>
      <c r="CI31" s="682"/>
      <c r="CJ31" s="682"/>
      <c r="CK31" s="682"/>
      <c r="CL31" s="682"/>
      <c r="CM31" s="682"/>
      <c r="CN31" s="682"/>
      <c r="CO31" s="682"/>
      <c r="CP31" s="682"/>
      <c r="CQ31" s="683"/>
      <c r="CR31" s="641">
        <v>167771</v>
      </c>
      <c r="CS31" s="642"/>
      <c r="CT31" s="642"/>
      <c r="CU31" s="642"/>
      <c r="CV31" s="642"/>
      <c r="CW31" s="642"/>
      <c r="CX31" s="642"/>
      <c r="CY31" s="643"/>
      <c r="CZ31" s="646">
        <v>0.5</v>
      </c>
      <c r="DA31" s="675"/>
      <c r="DB31" s="675"/>
      <c r="DC31" s="676"/>
      <c r="DD31" s="649">
        <v>167771</v>
      </c>
      <c r="DE31" s="642"/>
      <c r="DF31" s="642"/>
      <c r="DG31" s="642"/>
      <c r="DH31" s="642"/>
      <c r="DI31" s="642"/>
      <c r="DJ31" s="642"/>
      <c r="DK31" s="643"/>
      <c r="DL31" s="649">
        <v>167771</v>
      </c>
      <c r="DM31" s="642"/>
      <c r="DN31" s="642"/>
      <c r="DO31" s="642"/>
      <c r="DP31" s="642"/>
      <c r="DQ31" s="642"/>
      <c r="DR31" s="642"/>
      <c r="DS31" s="642"/>
      <c r="DT31" s="642"/>
      <c r="DU31" s="642"/>
      <c r="DV31" s="643"/>
      <c r="DW31" s="646">
        <v>0.8</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1725039</v>
      </c>
      <c r="S32" s="644"/>
      <c r="T32" s="644"/>
      <c r="U32" s="644"/>
      <c r="V32" s="644"/>
      <c r="W32" s="644"/>
      <c r="X32" s="644"/>
      <c r="Y32" s="645"/>
      <c r="Z32" s="703">
        <v>4.5</v>
      </c>
      <c r="AA32" s="703"/>
      <c r="AB32" s="703"/>
      <c r="AC32" s="703"/>
      <c r="AD32" s="704" t="s">
        <v>129</v>
      </c>
      <c r="AE32" s="704"/>
      <c r="AF32" s="704"/>
      <c r="AG32" s="704"/>
      <c r="AH32" s="704"/>
      <c r="AI32" s="704"/>
      <c r="AJ32" s="704"/>
      <c r="AK32" s="704"/>
      <c r="AL32" s="646" t="s">
        <v>129</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99.3</v>
      </c>
      <c r="BH32" s="657"/>
      <c r="BI32" s="657"/>
      <c r="BJ32" s="657"/>
      <c r="BK32" s="657"/>
      <c r="BL32" s="657"/>
      <c r="BM32" s="701">
        <v>93.7</v>
      </c>
      <c r="BN32" s="657"/>
      <c r="BO32" s="657"/>
      <c r="BP32" s="657"/>
      <c r="BQ32" s="694"/>
      <c r="BR32" s="718">
        <v>99.2</v>
      </c>
      <c r="BS32" s="657"/>
      <c r="BT32" s="657"/>
      <c r="BU32" s="657"/>
      <c r="BV32" s="657"/>
      <c r="BW32" s="657"/>
      <c r="BX32" s="701">
        <v>93.1</v>
      </c>
      <c r="BY32" s="657"/>
      <c r="BZ32" s="657"/>
      <c r="CA32" s="657"/>
      <c r="CB32" s="694"/>
      <c r="CD32" s="729"/>
      <c r="CE32" s="730"/>
      <c r="CF32" s="685" t="s">
        <v>312</v>
      </c>
      <c r="CG32" s="682"/>
      <c r="CH32" s="682"/>
      <c r="CI32" s="682"/>
      <c r="CJ32" s="682"/>
      <c r="CK32" s="682"/>
      <c r="CL32" s="682"/>
      <c r="CM32" s="682"/>
      <c r="CN32" s="682"/>
      <c r="CO32" s="682"/>
      <c r="CP32" s="682"/>
      <c r="CQ32" s="683"/>
      <c r="CR32" s="641" t="s">
        <v>129</v>
      </c>
      <c r="CS32" s="644"/>
      <c r="CT32" s="644"/>
      <c r="CU32" s="644"/>
      <c r="CV32" s="644"/>
      <c r="CW32" s="644"/>
      <c r="CX32" s="644"/>
      <c r="CY32" s="645"/>
      <c r="CZ32" s="646" t="s">
        <v>129</v>
      </c>
      <c r="DA32" s="675"/>
      <c r="DB32" s="675"/>
      <c r="DC32" s="676"/>
      <c r="DD32" s="649" t="s">
        <v>129</v>
      </c>
      <c r="DE32" s="644"/>
      <c r="DF32" s="644"/>
      <c r="DG32" s="644"/>
      <c r="DH32" s="644"/>
      <c r="DI32" s="644"/>
      <c r="DJ32" s="644"/>
      <c r="DK32" s="645"/>
      <c r="DL32" s="649" t="s">
        <v>121</v>
      </c>
      <c r="DM32" s="644"/>
      <c r="DN32" s="644"/>
      <c r="DO32" s="644"/>
      <c r="DP32" s="644"/>
      <c r="DQ32" s="644"/>
      <c r="DR32" s="644"/>
      <c r="DS32" s="644"/>
      <c r="DT32" s="644"/>
      <c r="DU32" s="644"/>
      <c r="DV32" s="645"/>
      <c r="DW32" s="646" t="s">
        <v>129</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1332568</v>
      </c>
      <c r="S33" s="644"/>
      <c r="T33" s="644"/>
      <c r="U33" s="644"/>
      <c r="V33" s="644"/>
      <c r="W33" s="644"/>
      <c r="X33" s="644"/>
      <c r="Y33" s="645"/>
      <c r="Z33" s="703">
        <v>3.5</v>
      </c>
      <c r="AA33" s="703"/>
      <c r="AB33" s="703"/>
      <c r="AC33" s="703"/>
      <c r="AD33" s="704" t="s">
        <v>129</v>
      </c>
      <c r="AE33" s="704"/>
      <c r="AF33" s="704"/>
      <c r="AG33" s="704"/>
      <c r="AH33" s="704"/>
      <c r="AI33" s="704"/>
      <c r="AJ33" s="704"/>
      <c r="AK33" s="704"/>
      <c r="AL33" s="646" t="s">
        <v>129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16028372</v>
      </c>
      <c r="CS33" s="642"/>
      <c r="CT33" s="642"/>
      <c r="CU33" s="642"/>
      <c r="CV33" s="642"/>
      <c r="CW33" s="642"/>
      <c r="CX33" s="642"/>
      <c r="CY33" s="643"/>
      <c r="CZ33" s="646">
        <v>43.8</v>
      </c>
      <c r="DA33" s="675"/>
      <c r="DB33" s="675"/>
      <c r="DC33" s="676"/>
      <c r="DD33" s="649">
        <v>12590176</v>
      </c>
      <c r="DE33" s="642"/>
      <c r="DF33" s="642"/>
      <c r="DG33" s="642"/>
      <c r="DH33" s="642"/>
      <c r="DI33" s="642"/>
      <c r="DJ33" s="642"/>
      <c r="DK33" s="643"/>
      <c r="DL33" s="649">
        <v>9270927</v>
      </c>
      <c r="DM33" s="642"/>
      <c r="DN33" s="642"/>
      <c r="DO33" s="642"/>
      <c r="DP33" s="642"/>
      <c r="DQ33" s="642"/>
      <c r="DR33" s="642"/>
      <c r="DS33" s="642"/>
      <c r="DT33" s="642"/>
      <c r="DU33" s="642"/>
      <c r="DV33" s="643"/>
      <c r="DW33" s="646">
        <v>42</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850720</v>
      </c>
      <c r="S34" s="644"/>
      <c r="T34" s="644"/>
      <c r="U34" s="644"/>
      <c r="V34" s="644"/>
      <c r="W34" s="644"/>
      <c r="X34" s="644"/>
      <c r="Y34" s="645"/>
      <c r="Z34" s="703">
        <v>2.2000000000000002</v>
      </c>
      <c r="AA34" s="703"/>
      <c r="AB34" s="703"/>
      <c r="AC34" s="703"/>
      <c r="AD34" s="704">
        <v>79973</v>
      </c>
      <c r="AE34" s="704"/>
      <c r="AF34" s="704"/>
      <c r="AG34" s="704"/>
      <c r="AH34" s="704"/>
      <c r="AI34" s="704"/>
      <c r="AJ34" s="704"/>
      <c r="AK34" s="704"/>
      <c r="AL34" s="646">
        <v>0.4</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4914660</v>
      </c>
      <c r="CS34" s="644"/>
      <c r="CT34" s="644"/>
      <c r="CU34" s="644"/>
      <c r="CV34" s="644"/>
      <c r="CW34" s="644"/>
      <c r="CX34" s="644"/>
      <c r="CY34" s="645"/>
      <c r="CZ34" s="646">
        <v>13.4</v>
      </c>
      <c r="DA34" s="675"/>
      <c r="DB34" s="675"/>
      <c r="DC34" s="676"/>
      <c r="DD34" s="649">
        <v>4009742</v>
      </c>
      <c r="DE34" s="644"/>
      <c r="DF34" s="644"/>
      <c r="DG34" s="644"/>
      <c r="DH34" s="644"/>
      <c r="DI34" s="644"/>
      <c r="DJ34" s="644"/>
      <c r="DK34" s="645"/>
      <c r="DL34" s="649">
        <v>3727246</v>
      </c>
      <c r="DM34" s="644"/>
      <c r="DN34" s="644"/>
      <c r="DO34" s="644"/>
      <c r="DP34" s="644"/>
      <c r="DQ34" s="644"/>
      <c r="DR34" s="644"/>
      <c r="DS34" s="644"/>
      <c r="DT34" s="644"/>
      <c r="DU34" s="644"/>
      <c r="DV34" s="645"/>
      <c r="DW34" s="646">
        <v>16.899999999999999</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2948300</v>
      </c>
      <c r="S35" s="644"/>
      <c r="T35" s="644"/>
      <c r="U35" s="644"/>
      <c r="V35" s="644"/>
      <c r="W35" s="644"/>
      <c r="X35" s="644"/>
      <c r="Y35" s="645"/>
      <c r="Z35" s="703">
        <v>7.7</v>
      </c>
      <c r="AA35" s="703"/>
      <c r="AB35" s="703"/>
      <c r="AC35" s="703"/>
      <c r="AD35" s="704" t="s">
        <v>129</v>
      </c>
      <c r="AE35" s="704"/>
      <c r="AF35" s="704"/>
      <c r="AG35" s="704"/>
      <c r="AH35" s="704"/>
      <c r="AI35" s="704"/>
      <c r="AJ35" s="704"/>
      <c r="AK35" s="704"/>
      <c r="AL35" s="646" t="s">
        <v>129</v>
      </c>
      <c r="AM35" s="647"/>
      <c r="AN35" s="647"/>
      <c r="AO35" s="705"/>
      <c r="AP35" s="214"/>
      <c r="AQ35" s="709" t="s">
        <v>320</v>
      </c>
      <c r="AR35" s="710"/>
      <c r="AS35" s="710"/>
      <c r="AT35" s="710"/>
      <c r="AU35" s="710"/>
      <c r="AV35" s="710"/>
      <c r="AW35" s="710"/>
      <c r="AX35" s="710"/>
      <c r="AY35" s="711"/>
      <c r="AZ35" s="706">
        <v>6139660</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456738</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1064111</v>
      </c>
      <c r="CS35" s="642"/>
      <c r="CT35" s="642"/>
      <c r="CU35" s="642"/>
      <c r="CV35" s="642"/>
      <c r="CW35" s="642"/>
      <c r="CX35" s="642"/>
      <c r="CY35" s="643"/>
      <c r="CZ35" s="646">
        <v>2.9</v>
      </c>
      <c r="DA35" s="675"/>
      <c r="DB35" s="675"/>
      <c r="DC35" s="676"/>
      <c r="DD35" s="649">
        <v>930809</v>
      </c>
      <c r="DE35" s="642"/>
      <c r="DF35" s="642"/>
      <c r="DG35" s="642"/>
      <c r="DH35" s="642"/>
      <c r="DI35" s="642"/>
      <c r="DJ35" s="642"/>
      <c r="DK35" s="643"/>
      <c r="DL35" s="649">
        <v>662973</v>
      </c>
      <c r="DM35" s="642"/>
      <c r="DN35" s="642"/>
      <c r="DO35" s="642"/>
      <c r="DP35" s="642"/>
      <c r="DQ35" s="642"/>
      <c r="DR35" s="642"/>
      <c r="DS35" s="642"/>
      <c r="DT35" s="642"/>
      <c r="DU35" s="642"/>
      <c r="DV35" s="643"/>
      <c r="DW35" s="646">
        <v>3</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129</v>
      </c>
      <c r="S36" s="644"/>
      <c r="T36" s="644"/>
      <c r="U36" s="644"/>
      <c r="V36" s="644"/>
      <c r="W36" s="644"/>
      <c r="X36" s="644"/>
      <c r="Y36" s="645"/>
      <c r="Z36" s="703" t="s">
        <v>129</v>
      </c>
      <c r="AA36" s="703"/>
      <c r="AB36" s="703"/>
      <c r="AC36" s="703"/>
      <c r="AD36" s="704" t="s">
        <v>129</v>
      </c>
      <c r="AE36" s="704"/>
      <c r="AF36" s="704"/>
      <c r="AG36" s="704"/>
      <c r="AH36" s="704"/>
      <c r="AI36" s="704"/>
      <c r="AJ36" s="704"/>
      <c r="AK36" s="704"/>
      <c r="AL36" s="646" t="s">
        <v>129</v>
      </c>
      <c r="AM36" s="647"/>
      <c r="AN36" s="647"/>
      <c r="AO36" s="705"/>
      <c r="AQ36" s="678" t="s">
        <v>324</v>
      </c>
      <c r="AR36" s="679"/>
      <c r="AS36" s="679"/>
      <c r="AT36" s="679"/>
      <c r="AU36" s="679"/>
      <c r="AV36" s="679"/>
      <c r="AW36" s="679"/>
      <c r="AX36" s="679"/>
      <c r="AY36" s="680"/>
      <c r="AZ36" s="641">
        <v>1693879</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344582</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3735377</v>
      </c>
      <c r="CS36" s="644"/>
      <c r="CT36" s="644"/>
      <c r="CU36" s="644"/>
      <c r="CV36" s="644"/>
      <c r="CW36" s="644"/>
      <c r="CX36" s="644"/>
      <c r="CY36" s="645"/>
      <c r="CZ36" s="646">
        <v>10.199999999999999</v>
      </c>
      <c r="DA36" s="675"/>
      <c r="DB36" s="675"/>
      <c r="DC36" s="676"/>
      <c r="DD36" s="649">
        <v>3039164</v>
      </c>
      <c r="DE36" s="644"/>
      <c r="DF36" s="644"/>
      <c r="DG36" s="644"/>
      <c r="DH36" s="644"/>
      <c r="DI36" s="644"/>
      <c r="DJ36" s="644"/>
      <c r="DK36" s="645"/>
      <c r="DL36" s="649">
        <v>2072550</v>
      </c>
      <c r="DM36" s="644"/>
      <c r="DN36" s="644"/>
      <c r="DO36" s="644"/>
      <c r="DP36" s="644"/>
      <c r="DQ36" s="644"/>
      <c r="DR36" s="644"/>
      <c r="DS36" s="644"/>
      <c r="DT36" s="644"/>
      <c r="DU36" s="644"/>
      <c r="DV36" s="645"/>
      <c r="DW36" s="646">
        <v>9.4</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1143500</v>
      </c>
      <c r="S37" s="644"/>
      <c r="T37" s="644"/>
      <c r="U37" s="644"/>
      <c r="V37" s="644"/>
      <c r="W37" s="644"/>
      <c r="X37" s="644"/>
      <c r="Y37" s="645"/>
      <c r="Z37" s="703">
        <v>3</v>
      </c>
      <c r="AA37" s="703"/>
      <c r="AB37" s="703"/>
      <c r="AC37" s="703"/>
      <c r="AD37" s="704" t="s">
        <v>241</v>
      </c>
      <c r="AE37" s="704"/>
      <c r="AF37" s="704"/>
      <c r="AG37" s="704"/>
      <c r="AH37" s="704"/>
      <c r="AI37" s="704"/>
      <c r="AJ37" s="704"/>
      <c r="AK37" s="704"/>
      <c r="AL37" s="646" t="s">
        <v>241</v>
      </c>
      <c r="AM37" s="647"/>
      <c r="AN37" s="647"/>
      <c r="AO37" s="705"/>
      <c r="AQ37" s="678" t="s">
        <v>328</v>
      </c>
      <c r="AR37" s="679"/>
      <c r="AS37" s="679"/>
      <c r="AT37" s="679"/>
      <c r="AU37" s="679"/>
      <c r="AV37" s="679"/>
      <c r="AW37" s="679"/>
      <c r="AX37" s="679"/>
      <c r="AY37" s="680"/>
      <c r="AZ37" s="641">
        <v>1023563</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10347</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37867</v>
      </c>
      <c r="CS37" s="642"/>
      <c r="CT37" s="642"/>
      <c r="CU37" s="642"/>
      <c r="CV37" s="642"/>
      <c r="CW37" s="642"/>
      <c r="CX37" s="642"/>
      <c r="CY37" s="643"/>
      <c r="CZ37" s="646">
        <v>0.1</v>
      </c>
      <c r="DA37" s="675"/>
      <c r="DB37" s="675"/>
      <c r="DC37" s="676"/>
      <c r="DD37" s="649">
        <v>37867</v>
      </c>
      <c r="DE37" s="642"/>
      <c r="DF37" s="642"/>
      <c r="DG37" s="642"/>
      <c r="DH37" s="642"/>
      <c r="DI37" s="642"/>
      <c r="DJ37" s="642"/>
      <c r="DK37" s="643"/>
      <c r="DL37" s="649">
        <v>33302</v>
      </c>
      <c r="DM37" s="642"/>
      <c r="DN37" s="642"/>
      <c r="DO37" s="642"/>
      <c r="DP37" s="642"/>
      <c r="DQ37" s="642"/>
      <c r="DR37" s="642"/>
      <c r="DS37" s="642"/>
      <c r="DT37" s="642"/>
      <c r="DU37" s="642"/>
      <c r="DV37" s="643"/>
      <c r="DW37" s="646">
        <v>0.2</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38470211</v>
      </c>
      <c r="S38" s="693"/>
      <c r="T38" s="693"/>
      <c r="U38" s="693"/>
      <c r="V38" s="693"/>
      <c r="W38" s="693"/>
      <c r="X38" s="693"/>
      <c r="Y38" s="698"/>
      <c r="Z38" s="699">
        <v>100</v>
      </c>
      <c r="AA38" s="699"/>
      <c r="AB38" s="699"/>
      <c r="AC38" s="699"/>
      <c r="AD38" s="700">
        <v>20939139</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130168</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15670</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3527618</v>
      </c>
      <c r="CS38" s="644"/>
      <c r="CT38" s="644"/>
      <c r="CU38" s="644"/>
      <c r="CV38" s="644"/>
      <c r="CW38" s="644"/>
      <c r="CX38" s="644"/>
      <c r="CY38" s="645"/>
      <c r="CZ38" s="646">
        <v>9.6</v>
      </c>
      <c r="DA38" s="675"/>
      <c r="DB38" s="675"/>
      <c r="DC38" s="676"/>
      <c r="DD38" s="649">
        <v>3013850</v>
      </c>
      <c r="DE38" s="644"/>
      <c r="DF38" s="644"/>
      <c r="DG38" s="644"/>
      <c r="DH38" s="644"/>
      <c r="DI38" s="644"/>
      <c r="DJ38" s="644"/>
      <c r="DK38" s="645"/>
      <c r="DL38" s="649">
        <v>2808158</v>
      </c>
      <c r="DM38" s="644"/>
      <c r="DN38" s="644"/>
      <c r="DO38" s="644"/>
      <c r="DP38" s="644"/>
      <c r="DQ38" s="644"/>
      <c r="DR38" s="644"/>
      <c r="DS38" s="644"/>
      <c r="DT38" s="644"/>
      <c r="DU38" s="644"/>
      <c r="DV38" s="645"/>
      <c r="DW38" s="646">
        <v>12.7</v>
      </c>
      <c r="DX38" s="675"/>
      <c r="DY38" s="675"/>
      <c r="DZ38" s="675"/>
      <c r="EA38" s="675"/>
      <c r="EB38" s="675"/>
      <c r="EC38" s="677"/>
    </row>
    <row r="39" spans="2:133" ht="11.25" customHeight="1">
      <c r="AQ39" s="678" t="s">
        <v>335</v>
      </c>
      <c r="AR39" s="679"/>
      <c r="AS39" s="679"/>
      <c r="AT39" s="679"/>
      <c r="AU39" s="679"/>
      <c r="AV39" s="679"/>
      <c r="AW39" s="679"/>
      <c r="AX39" s="679"/>
      <c r="AY39" s="680"/>
      <c r="AZ39" s="641">
        <v>68286</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79</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1667982</v>
      </c>
      <c r="CS39" s="642"/>
      <c r="CT39" s="642"/>
      <c r="CU39" s="642"/>
      <c r="CV39" s="642"/>
      <c r="CW39" s="642"/>
      <c r="CX39" s="642"/>
      <c r="CY39" s="643"/>
      <c r="CZ39" s="646">
        <v>4.5999999999999996</v>
      </c>
      <c r="DA39" s="675"/>
      <c r="DB39" s="675"/>
      <c r="DC39" s="676"/>
      <c r="DD39" s="649">
        <v>1000015</v>
      </c>
      <c r="DE39" s="642"/>
      <c r="DF39" s="642"/>
      <c r="DG39" s="642"/>
      <c r="DH39" s="642"/>
      <c r="DI39" s="642"/>
      <c r="DJ39" s="642"/>
      <c r="DK39" s="643"/>
      <c r="DL39" s="649" t="s">
        <v>241</v>
      </c>
      <c r="DM39" s="642"/>
      <c r="DN39" s="642"/>
      <c r="DO39" s="642"/>
      <c r="DP39" s="642"/>
      <c r="DQ39" s="642"/>
      <c r="DR39" s="642"/>
      <c r="DS39" s="642"/>
      <c r="DT39" s="642"/>
      <c r="DU39" s="642"/>
      <c r="DV39" s="643"/>
      <c r="DW39" s="646" t="s">
        <v>241</v>
      </c>
      <c r="DX39" s="675"/>
      <c r="DY39" s="675"/>
      <c r="DZ39" s="675"/>
      <c r="EA39" s="675"/>
      <c r="EB39" s="675"/>
      <c r="EC39" s="677"/>
    </row>
    <row r="40" spans="2:133" ht="11.25" customHeight="1">
      <c r="AQ40" s="678" t="s">
        <v>339</v>
      </c>
      <c r="AR40" s="679"/>
      <c r="AS40" s="679"/>
      <c r="AT40" s="679"/>
      <c r="AU40" s="679"/>
      <c r="AV40" s="679"/>
      <c r="AW40" s="679"/>
      <c r="AX40" s="679"/>
      <c r="AY40" s="680"/>
      <c r="AZ40" s="641">
        <v>616877</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129</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1118624</v>
      </c>
      <c r="CS40" s="644"/>
      <c r="CT40" s="644"/>
      <c r="CU40" s="644"/>
      <c r="CV40" s="644"/>
      <c r="CW40" s="644"/>
      <c r="CX40" s="644"/>
      <c r="CY40" s="645"/>
      <c r="CZ40" s="646">
        <v>3.1</v>
      </c>
      <c r="DA40" s="675"/>
      <c r="DB40" s="675"/>
      <c r="DC40" s="676"/>
      <c r="DD40" s="649">
        <v>596596</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c r="AQ41" s="690" t="s">
        <v>342</v>
      </c>
      <c r="AR41" s="691"/>
      <c r="AS41" s="691"/>
      <c r="AT41" s="691"/>
      <c r="AU41" s="691"/>
      <c r="AV41" s="691"/>
      <c r="AW41" s="691"/>
      <c r="AX41" s="691"/>
      <c r="AY41" s="692"/>
      <c r="AZ41" s="656">
        <v>2606887</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335</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5057133</v>
      </c>
      <c r="CS42" s="644"/>
      <c r="CT42" s="644"/>
      <c r="CU42" s="644"/>
      <c r="CV42" s="644"/>
      <c r="CW42" s="644"/>
      <c r="CX42" s="644"/>
      <c r="CY42" s="645"/>
      <c r="CZ42" s="646">
        <v>13.8</v>
      </c>
      <c r="DA42" s="647"/>
      <c r="DB42" s="647"/>
      <c r="DC42" s="648"/>
      <c r="DD42" s="649">
        <v>1569234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203360</v>
      </c>
      <c r="CS43" s="642"/>
      <c r="CT43" s="642"/>
      <c r="CU43" s="642"/>
      <c r="CV43" s="642"/>
      <c r="CW43" s="642"/>
      <c r="CX43" s="642"/>
      <c r="CY43" s="643"/>
      <c r="CZ43" s="646">
        <v>0.6</v>
      </c>
      <c r="DA43" s="675"/>
      <c r="DB43" s="675"/>
      <c r="DC43" s="676"/>
      <c r="DD43" s="649">
        <v>203144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300</v>
      </c>
      <c r="CE44" s="670"/>
      <c r="CF44" s="638" t="s">
        <v>350</v>
      </c>
      <c r="CG44" s="639"/>
      <c r="CH44" s="639"/>
      <c r="CI44" s="639"/>
      <c r="CJ44" s="639"/>
      <c r="CK44" s="639"/>
      <c r="CL44" s="639"/>
      <c r="CM44" s="639"/>
      <c r="CN44" s="639"/>
      <c r="CO44" s="639"/>
      <c r="CP44" s="639"/>
      <c r="CQ44" s="640"/>
      <c r="CR44" s="641">
        <v>4760435</v>
      </c>
      <c r="CS44" s="644"/>
      <c r="CT44" s="644"/>
      <c r="CU44" s="644"/>
      <c r="CV44" s="644"/>
      <c r="CW44" s="644"/>
      <c r="CX44" s="644"/>
      <c r="CY44" s="645"/>
      <c r="CZ44" s="646">
        <v>13</v>
      </c>
      <c r="DA44" s="647"/>
      <c r="DB44" s="647"/>
      <c r="DC44" s="648"/>
      <c r="DD44" s="649">
        <v>1404149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2160604</v>
      </c>
      <c r="CS45" s="642"/>
      <c r="CT45" s="642"/>
      <c r="CU45" s="642"/>
      <c r="CV45" s="642"/>
      <c r="CW45" s="642"/>
      <c r="CX45" s="642"/>
      <c r="CY45" s="643"/>
      <c r="CZ45" s="646">
        <v>5.9</v>
      </c>
      <c r="DA45" s="675"/>
      <c r="DB45" s="675"/>
      <c r="DC45" s="676"/>
      <c r="DD45" s="649">
        <v>66834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2427455</v>
      </c>
      <c r="CS46" s="644"/>
      <c r="CT46" s="644"/>
      <c r="CU46" s="644"/>
      <c r="CV46" s="644"/>
      <c r="CW46" s="644"/>
      <c r="CX46" s="644"/>
      <c r="CY46" s="645"/>
      <c r="CZ46" s="646">
        <v>6.6</v>
      </c>
      <c r="DA46" s="647"/>
      <c r="DB46" s="647"/>
      <c r="DC46" s="648"/>
      <c r="DD46" s="649">
        <v>1332289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v>296698</v>
      </c>
      <c r="CS47" s="642"/>
      <c r="CT47" s="642"/>
      <c r="CU47" s="642"/>
      <c r="CV47" s="642"/>
      <c r="CW47" s="642"/>
      <c r="CX47" s="642"/>
      <c r="CY47" s="643"/>
      <c r="CZ47" s="646">
        <v>0.8</v>
      </c>
      <c r="DA47" s="675"/>
      <c r="DB47" s="675"/>
      <c r="DC47" s="676"/>
      <c r="DD47" s="649">
        <v>165085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c r="CD48" s="673"/>
      <c r="CE48" s="674"/>
      <c r="CF48" s="638" t="s">
        <v>354</v>
      </c>
      <c r="CG48" s="639"/>
      <c r="CH48" s="639"/>
      <c r="CI48" s="639"/>
      <c r="CJ48" s="639"/>
      <c r="CK48" s="639"/>
      <c r="CL48" s="639"/>
      <c r="CM48" s="639"/>
      <c r="CN48" s="639"/>
      <c r="CO48" s="639"/>
      <c r="CP48" s="639"/>
      <c r="CQ48" s="640"/>
      <c r="CR48" s="641" t="s">
        <v>241</v>
      </c>
      <c r="CS48" s="644"/>
      <c r="CT48" s="644"/>
      <c r="CU48" s="644"/>
      <c r="CV48" s="644"/>
      <c r="CW48" s="644"/>
      <c r="CX48" s="644"/>
      <c r="CY48" s="645"/>
      <c r="CZ48" s="646" t="s">
        <v>121</v>
      </c>
      <c r="DA48" s="647"/>
      <c r="DB48" s="647"/>
      <c r="DC48" s="648"/>
      <c r="DD48" s="649" t="s">
        <v>241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36582519</v>
      </c>
      <c r="CS49" s="657"/>
      <c r="CT49" s="657"/>
      <c r="CU49" s="657"/>
      <c r="CV49" s="657"/>
      <c r="CW49" s="657"/>
      <c r="CX49" s="657"/>
      <c r="CY49" s="658"/>
      <c r="CZ49" s="659">
        <v>100</v>
      </c>
      <c r="DA49" s="660"/>
      <c r="DB49" s="660"/>
      <c r="DC49" s="661"/>
      <c r="DD49" s="662">
        <v>24572973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row r="51" spans="82:133" ht="10.8" hidden="1"/>
    <row r="52" spans="82:133" ht="10.8" hidden="1"/>
    <row r="53" spans="82:133" ht="10.8" hidden="1"/>
  </sheetData>
  <sheetProtection algorithmName="SHA-512" hashValue="+h58Q5FnQ19EHByKMUTV2T0j52Nvr5Ubd5kMcapUzlOsflxsXJgHhZI3bIL6EWO3mn6XD5Vf/vq7PiKkn4RQMw==" saltValue="Z6WBVRSu2QgHrpOBo3pHP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37816</v>
      </c>
      <c r="R7" s="1174"/>
      <c r="S7" s="1174"/>
      <c r="T7" s="1174"/>
      <c r="U7" s="1174"/>
      <c r="V7" s="1174">
        <v>35936</v>
      </c>
      <c r="W7" s="1174"/>
      <c r="X7" s="1174"/>
      <c r="Y7" s="1174"/>
      <c r="Z7" s="1174"/>
      <c r="AA7" s="1174">
        <v>1880</v>
      </c>
      <c r="AB7" s="1174"/>
      <c r="AC7" s="1174"/>
      <c r="AD7" s="1174"/>
      <c r="AE7" s="1175"/>
      <c r="AF7" s="1176">
        <v>1643</v>
      </c>
      <c r="AG7" s="1177"/>
      <c r="AH7" s="1177"/>
      <c r="AI7" s="1177"/>
      <c r="AJ7" s="1178"/>
      <c r="AK7" s="1160">
        <v>1724</v>
      </c>
      <c r="AL7" s="1161"/>
      <c r="AM7" s="1161"/>
      <c r="AN7" s="1161"/>
      <c r="AO7" s="1161"/>
      <c r="AP7" s="1161">
        <v>28580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563</v>
      </c>
      <c r="BT7" s="1165"/>
      <c r="BU7" s="1165"/>
      <c r="BV7" s="1165"/>
      <c r="BW7" s="1165"/>
      <c r="BX7" s="1165"/>
      <c r="BY7" s="1165"/>
      <c r="BZ7" s="1165"/>
      <c r="CA7" s="1165"/>
      <c r="CB7" s="1165"/>
      <c r="CC7" s="1165"/>
      <c r="CD7" s="1165"/>
      <c r="CE7" s="1165"/>
      <c r="CF7" s="1165"/>
      <c r="CG7" s="1166"/>
      <c r="CH7" s="1157">
        <v>2</v>
      </c>
      <c r="CI7" s="1158"/>
      <c r="CJ7" s="1158"/>
      <c r="CK7" s="1158"/>
      <c r="CL7" s="1159"/>
      <c r="CM7" s="1157">
        <v>148</v>
      </c>
      <c r="CN7" s="1158"/>
      <c r="CO7" s="1158"/>
      <c r="CP7" s="1158"/>
      <c r="CQ7" s="1159"/>
      <c r="CR7" s="1157">
        <v>7</v>
      </c>
      <c r="CS7" s="1158"/>
      <c r="CT7" s="1158"/>
      <c r="CU7" s="1158"/>
      <c r="CV7" s="1159"/>
      <c r="CW7" s="1157" t="s">
        <v>504</v>
      </c>
      <c r="CX7" s="1158"/>
      <c r="CY7" s="1158"/>
      <c r="CZ7" s="1158"/>
      <c r="DA7" s="1159"/>
      <c r="DB7" s="1157" t="s">
        <v>504</v>
      </c>
      <c r="DC7" s="1158"/>
      <c r="DD7" s="1158"/>
      <c r="DE7" s="1158"/>
      <c r="DF7" s="1159"/>
      <c r="DG7" s="1157" t="s">
        <v>504</v>
      </c>
      <c r="DH7" s="1158"/>
      <c r="DI7" s="1158"/>
      <c r="DJ7" s="1158"/>
      <c r="DK7" s="1159"/>
      <c r="DL7" s="1157" t="s">
        <v>504</v>
      </c>
      <c r="DM7" s="1158"/>
      <c r="DN7" s="1158"/>
      <c r="DO7" s="1158"/>
      <c r="DP7" s="1159"/>
      <c r="DQ7" s="1157" t="s">
        <v>504</v>
      </c>
      <c r="DR7" s="1158"/>
      <c r="DS7" s="1158"/>
      <c r="DT7" s="1158"/>
      <c r="DU7" s="1159"/>
      <c r="DV7" s="1184"/>
      <c r="DW7" s="1185"/>
      <c r="DX7" s="1185"/>
      <c r="DY7" s="1185"/>
      <c r="DZ7" s="1186"/>
      <c r="EA7" s="234"/>
    </row>
    <row r="8" spans="1:131" s="235" customFormat="1" ht="26.25" customHeight="1">
      <c r="A8" s="241">
        <v>2</v>
      </c>
      <c r="B8" s="1106" t="s">
        <v>379</v>
      </c>
      <c r="C8" s="1107"/>
      <c r="D8" s="1107"/>
      <c r="E8" s="1107"/>
      <c r="F8" s="1107"/>
      <c r="G8" s="1107"/>
      <c r="H8" s="1107"/>
      <c r="I8" s="1107"/>
      <c r="J8" s="1107"/>
      <c r="K8" s="1107"/>
      <c r="L8" s="1107"/>
      <c r="M8" s="1107"/>
      <c r="N8" s="1107"/>
      <c r="O8" s="1107"/>
      <c r="P8" s="1108"/>
      <c r="Q8" s="1112">
        <v>4</v>
      </c>
      <c r="R8" s="1113"/>
      <c r="S8" s="1113"/>
      <c r="T8" s="1113"/>
      <c r="U8" s="1113"/>
      <c r="V8" s="1113">
        <v>4</v>
      </c>
      <c r="W8" s="1113"/>
      <c r="X8" s="1113"/>
      <c r="Y8" s="1113"/>
      <c r="Z8" s="1113"/>
      <c r="AA8" s="1113">
        <v>0</v>
      </c>
      <c r="AB8" s="1113"/>
      <c r="AC8" s="1113"/>
      <c r="AD8" s="1113"/>
      <c r="AE8" s="1114"/>
      <c r="AF8" s="1088">
        <v>0</v>
      </c>
      <c r="AG8" s="1089"/>
      <c r="AH8" s="1089"/>
      <c r="AI8" s="1089"/>
      <c r="AJ8" s="1090"/>
      <c r="AK8" s="1155">
        <v>2</v>
      </c>
      <c r="AL8" s="1156"/>
      <c r="AM8" s="1156"/>
      <c r="AN8" s="1156"/>
      <c r="AO8" s="1156"/>
      <c r="AP8" s="1156" t="s">
        <v>504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564</v>
      </c>
      <c r="BT8" s="1084"/>
      <c r="BU8" s="1084"/>
      <c r="BV8" s="1084"/>
      <c r="BW8" s="1084"/>
      <c r="BX8" s="1084"/>
      <c r="BY8" s="1084"/>
      <c r="BZ8" s="1084"/>
      <c r="CA8" s="1084"/>
      <c r="CB8" s="1084"/>
      <c r="CC8" s="1084"/>
      <c r="CD8" s="1084"/>
      <c r="CE8" s="1084"/>
      <c r="CF8" s="1084"/>
      <c r="CG8" s="1085"/>
      <c r="CH8" s="1058">
        <v>0</v>
      </c>
      <c r="CI8" s="1059"/>
      <c r="CJ8" s="1059"/>
      <c r="CK8" s="1059"/>
      <c r="CL8" s="1060"/>
      <c r="CM8" s="1058">
        <v>60</v>
      </c>
      <c r="CN8" s="1059"/>
      <c r="CO8" s="1059"/>
      <c r="CP8" s="1059"/>
      <c r="CQ8" s="1060"/>
      <c r="CR8" s="1058">
        <v>5</v>
      </c>
      <c r="CS8" s="1059"/>
      <c r="CT8" s="1059"/>
      <c r="CU8" s="1059"/>
      <c r="CV8" s="1060"/>
      <c r="CW8" s="1058" t="s">
        <v>504</v>
      </c>
      <c r="CX8" s="1059"/>
      <c r="CY8" s="1059"/>
      <c r="CZ8" s="1059"/>
      <c r="DA8" s="1060"/>
      <c r="DB8" s="1058" t="s">
        <v>504</v>
      </c>
      <c r="DC8" s="1059"/>
      <c r="DD8" s="1059"/>
      <c r="DE8" s="1059"/>
      <c r="DF8" s="1060"/>
      <c r="DG8" s="1058" t="s">
        <v>504</v>
      </c>
      <c r="DH8" s="1059"/>
      <c r="DI8" s="1059"/>
      <c r="DJ8" s="1059"/>
      <c r="DK8" s="1060"/>
      <c r="DL8" s="1058" t="s">
        <v>504</v>
      </c>
      <c r="DM8" s="1059"/>
      <c r="DN8" s="1059"/>
      <c r="DO8" s="1059"/>
      <c r="DP8" s="1060"/>
      <c r="DQ8" s="1058" t="s">
        <v>504</v>
      </c>
      <c r="DR8" s="1059"/>
      <c r="DS8" s="1059"/>
      <c r="DT8" s="1059"/>
      <c r="DU8" s="1060"/>
      <c r="DV8" s="1061"/>
      <c r="DW8" s="1062"/>
      <c r="DX8" s="1062"/>
      <c r="DY8" s="1062"/>
      <c r="DZ8" s="1063"/>
      <c r="EA8" s="234"/>
    </row>
    <row r="9" spans="1:131" s="235" customFormat="1" ht="26.25" customHeight="1">
      <c r="A9" s="241">
        <v>3</v>
      </c>
      <c r="B9" s="1106" t="s">
        <v>380</v>
      </c>
      <c r="C9" s="1107"/>
      <c r="D9" s="1107"/>
      <c r="E9" s="1107"/>
      <c r="F9" s="1107"/>
      <c r="G9" s="1107"/>
      <c r="H9" s="1107"/>
      <c r="I9" s="1107"/>
      <c r="J9" s="1107"/>
      <c r="K9" s="1107"/>
      <c r="L9" s="1107"/>
      <c r="M9" s="1107"/>
      <c r="N9" s="1107"/>
      <c r="O9" s="1107"/>
      <c r="P9" s="1108"/>
      <c r="Q9" s="1112">
        <v>43</v>
      </c>
      <c r="R9" s="1113"/>
      <c r="S9" s="1113"/>
      <c r="T9" s="1113"/>
      <c r="U9" s="1113"/>
      <c r="V9" s="1113">
        <v>40</v>
      </c>
      <c r="W9" s="1113"/>
      <c r="X9" s="1113"/>
      <c r="Y9" s="1113"/>
      <c r="Z9" s="1113"/>
      <c r="AA9" s="1113">
        <v>3</v>
      </c>
      <c r="AB9" s="1113"/>
      <c r="AC9" s="1113"/>
      <c r="AD9" s="1113"/>
      <c r="AE9" s="1114"/>
      <c r="AF9" s="1088">
        <v>3</v>
      </c>
      <c r="AG9" s="1089"/>
      <c r="AH9" s="1089"/>
      <c r="AI9" s="1089"/>
      <c r="AJ9" s="1090"/>
      <c r="AK9" s="1155">
        <v>10</v>
      </c>
      <c r="AL9" s="1156"/>
      <c r="AM9" s="1156"/>
      <c r="AN9" s="1156"/>
      <c r="AO9" s="1156"/>
      <c r="AP9" s="1156">
        <v>25</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565</v>
      </c>
      <c r="BT9" s="1084"/>
      <c r="BU9" s="1084"/>
      <c r="BV9" s="1084"/>
      <c r="BW9" s="1084"/>
      <c r="BX9" s="1084"/>
      <c r="BY9" s="1084"/>
      <c r="BZ9" s="1084"/>
      <c r="CA9" s="1084"/>
      <c r="CB9" s="1084"/>
      <c r="CC9" s="1084"/>
      <c r="CD9" s="1084"/>
      <c r="CE9" s="1084"/>
      <c r="CF9" s="1084"/>
      <c r="CG9" s="1085"/>
      <c r="CH9" s="1058">
        <v>5</v>
      </c>
      <c r="CI9" s="1059"/>
      <c r="CJ9" s="1059"/>
      <c r="CK9" s="1059"/>
      <c r="CL9" s="1060"/>
      <c r="CM9" s="1058">
        <v>130</v>
      </c>
      <c r="CN9" s="1059"/>
      <c r="CO9" s="1059"/>
      <c r="CP9" s="1059"/>
      <c r="CQ9" s="1060"/>
      <c r="CR9" s="1058">
        <v>30</v>
      </c>
      <c r="CS9" s="1059"/>
      <c r="CT9" s="1059"/>
      <c r="CU9" s="1059"/>
      <c r="CV9" s="1060"/>
      <c r="CW9" s="1058" t="s">
        <v>504</v>
      </c>
      <c r="CX9" s="1059"/>
      <c r="CY9" s="1059"/>
      <c r="CZ9" s="1059"/>
      <c r="DA9" s="1060"/>
      <c r="DB9" s="1058" t="s">
        <v>504</v>
      </c>
      <c r="DC9" s="1059"/>
      <c r="DD9" s="1059"/>
      <c r="DE9" s="1059"/>
      <c r="DF9" s="1060"/>
      <c r="DG9" s="1058" t="s">
        <v>504</v>
      </c>
      <c r="DH9" s="1059"/>
      <c r="DI9" s="1059"/>
      <c r="DJ9" s="1059"/>
      <c r="DK9" s="1060"/>
      <c r="DL9" s="1058" t="s">
        <v>504</v>
      </c>
      <c r="DM9" s="1059"/>
      <c r="DN9" s="1059"/>
      <c r="DO9" s="1059"/>
      <c r="DP9" s="1060"/>
      <c r="DQ9" s="1058" t="s">
        <v>504</v>
      </c>
      <c r="DR9" s="1059"/>
      <c r="DS9" s="1059"/>
      <c r="DT9" s="1059"/>
      <c r="DU9" s="1060"/>
      <c r="DV9" s="1061"/>
      <c r="DW9" s="1062"/>
      <c r="DX9" s="1062"/>
      <c r="DY9" s="1062"/>
      <c r="DZ9" s="1063"/>
      <c r="EA9" s="234"/>
    </row>
    <row r="10" spans="1:131" s="235" customFormat="1" ht="26.25" customHeight="1">
      <c r="A10" s="241">
        <v>4</v>
      </c>
      <c r="B10" s="1106" t="s">
        <v>381</v>
      </c>
      <c r="C10" s="1107"/>
      <c r="D10" s="1107"/>
      <c r="E10" s="1107"/>
      <c r="F10" s="1107"/>
      <c r="G10" s="1107"/>
      <c r="H10" s="1107"/>
      <c r="I10" s="1107"/>
      <c r="J10" s="1107"/>
      <c r="K10" s="1107"/>
      <c r="L10" s="1107"/>
      <c r="M10" s="1107"/>
      <c r="N10" s="1107"/>
      <c r="O10" s="1107"/>
      <c r="P10" s="1108"/>
      <c r="Q10" s="1112">
        <v>48</v>
      </c>
      <c r="R10" s="1113"/>
      <c r="S10" s="1113"/>
      <c r="T10" s="1113"/>
      <c r="U10" s="1113"/>
      <c r="V10" s="1113">
        <v>45</v>
      </c>
      <c r="W10" s="1113"/>
      <c r="X10" s="1113"/>
      <c r="Y10" s="1113"/>
      <c r="Z10" s="1113"/>
      <c r="AA10" s="1113">
        <v>2</v>
      </c>
      <c r="AB10" s="1113"/>
      <c r="AC10" s="1113"/>
      <c r="AD10" s="1113"/>
      <c r="AE10" s="1114"/>
      <c r="AF10" s="1088">
        <v>2</v>
      </c>
      <c r="AG10" s="1089"/>
      <c r="AH10" s="1089"/>
      <c r="AI10" s="1089"/>
      <c r="AJ10" s="1090"/>
      <c r="AK10" s="1155">
        <v>20</v>
      </c>
      <c r="AL10" s="1156"/>
      <c r="AM10" s="1156"/>
      <c r="AN10" s="1156"/>
      <c r="AO10" s="1156"/>
      <c r="AP10" s="1156" t="s">
        <v>504</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t="s">
        <v>382</v>
      </c>
      <c r="C11" s="1107"/>
      <c r="D11" s="1107"/>
      <c r="E11" s="1107"/>
      <c r="F11" s="1107"/>
      <c r="G11" s="1107"/>
      <c r="H11" s="1107"/>
      <c r="I11" s="1107"/>
      <c r="J11" s="1107"/>
      <c r="K11" s="1107"/>
      <c r="L11" s="1107"/>
      <c r="M11" s="1107"/>
      <c r="N11" s="1107"/>
      <c r="O11" s="1107"/>
      <c r="P11" s="1108"/>
      <c r="Q11" s="1112">
        <v>12</v>
      </c>
      <c r="R11" s="1113"/>
      <c r="S11" s="1113"/>
      <c r="T11" s="1113"/>
      <c r="U11" s="1113"/>
      <c r="V11" s="1113">
        <v>11</v>
      </c>
      <c r="W11" s="1113"/>
      <c r="X11" s="1113"/>
      <c r="Y11" s="1113"/>
      <c r="Z11" s="1113"/>
      <c r="AA11" s="1113">
        <v>1</v>
      </c>
      <c r="AB11" s="1113"/>
      <c r="AC11" s="1113"/>
      <c r="AD11" s="1113"/>
      <c r="AE11" s="1114"/>
      <c r="AF11" s="1088">
        <v>1</v>
      </c>
      <c r="AG11" s="1089"/>
      <c r="AH11" s="1089"/>
      <c r="AI11" s="1089"/>
      <c r="AJ11" s="1090"/>
      <c r="AK11" s="1155">
        <v>2</v>
      </c>
      <c r="AL11" s="1156"/>
      <c r="AM11" s="1156"/>
      <c r="AN11" s="1156"/>
      <c r="AO11" s="1156"/>
      <c r="AP11" s="1156" t="s">
        <v>504</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t="s">
        <v>383</v>
      </c>
      <c r="C12" s="1107"/>
      <c r="D12" s="1107"/>
      <c r="E12" s="1107"/>
      <c r="F12" s="1107"/>
      <c r="G12" s="1107"/>
      <c r="H12" s="1107"/>
      <c r="I12" s="1107"/>
      <c r="J12" s="1107"/>
      <c r="K12" s="1107"/>
      <c r="L12" s="1107"/>
      <c r="M12" s="1107"/>
      <c r="N12" s="1107"/>
      <c r="O12" s="1107"/>
      <c r="P12" s="1108"/>
      <c r="Q12" s="1112">
        <v>43</v>
      </c>
      <c r="R12" s="1113"/>
      <c r="S12" s="1113"/>
      <c r="T12" s="1113"/>
      <c r="U12" s="1113"/>
      <c r="V12" s="1113">
        <v>42</v>
      </c>
      <c r="W12" s="1113"/>
      <c r="X12" s="1113"/>
      <c r="Y12" s="1113"/>
      <c r="Z12" s="1113"/>
      <c r="AA12" s="1113">
        <v>1</v>
      </c>
      <c r="AB12" s="1113"/>
      <c r="AC12" s="1113"/>
      <c r="AD12" s="1113"/>
      <c r="AE12" s="1114"/>
      <c r="AF12" s="1088">
        <v>1</v>
      </c>
      <c r="AG12" s="1089"/>
      <c r="AH12" s="1089"/>
      <c r="AI12" s="1089"/>
      <c r="AJ12" s="1090"/>
      <c r="AK12" s="1155">
        <v>4</v>
      </c>
      <c r="AL12" s="1156"/>
      <c r="AM12" s="1156"/>
      <c r="AN12" s="1156"/>
      <c r="AO12" s="1156"/>
      <c r="AP12" s="1156">
        <v>78</v>
      </c>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t="s">
        <v>384</v>
      </c>
      <c r="C13" s="1107"/>
      <c r="D13" s="1107"/>
      <c r="E13" s="1107"/>
      <c r="F13" s="1107"/>
      <c r="G13" s="1107"/>
      <c r="H13" s="1107"/>
      <c r="I13" s="1107"/>
      <c r="J13" s="1107"/>
      <c r="K13" s="1107"/>
      <c r="L13" s="1107"/>
      <c r="M13" s="1107"/>
      <c r="N13" s="1107"/>
      <c r="O13" s="1107"/>
      <c r="P13" s="1108"/>
      <c r="Q13" s="1112">
        <v>948</v>
      </c>
      <c r="R13" s="1113"/>
      <c r="S13" s="1113"/>
      <c r="T13" s="1113"/>
      <c r="U13" s="1113"/>
      <c r="V13" s="1113">
        <v>947</v>
      </c>
      <c r="W13" s="1113"/>
      <c r="X13" s="1113"/>
      <c r="Y13" s="1113"/>
      <c r="Z13" s="1113"/>
      <c r="AA13" s="1113">
        <v>1</v>
      </c>
      <c r="AB13" s="1113"/>
      <c r="AC13" s="1113"/>
      <c r="AD13" s="1113"/>
      <c r="AE13" s="1114"/>
      <c r="AF13" s="1088">
        <v>1</v>
      </c>
      <c r="AG13" s="1089"/>
      <c r="AH13" s="1089"/>
      <c r="AI13" s="1089"/>
      <c r="AJ13" s="1090"/>
      <c r="AK13" s="1155">
        <v>372</v>
      </c>
      <c r="AL13" s="1156"/>
      <c r="AM13" s="1156"/>
      <c r="AN13" s="1156"/>
      <c r="AO13" s="1156"/>
      <c r="AP13" s="1156">
        <v>1871</v>
      </c>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t="s">
        <v>385</v>
      </c>
      <c r="C14" s="1107"/>
      <c r="D14" s="1107"/>
      <c r="E14" s="1107"/>
      <c r="F14" s="1107"/>
      <c r="G14" s="1107"/>
      <c r="H14" s="1107"/>
      <c r="I14" s="1107"/>
      <c r="J14" s="1107"/>
      <c r="K14" s="1107"/>
      <c r="L14" s="1107"/>
      <c r="M14" s="1107"/>
      <c r="N14" s="1107"/>
      <c r="O14" s="1107"/>
      <c r="P14" s="1108"/>
      <c r="Q14" s="1112">
        <v>0</v>
      </c>
      <c r="R14" s="1113"/>
      <c r="S14" s="1113"/>
      <c r="T14" s="1113"/>
      <c r="U14" s="1113"/>
      <c r="V14" s="1113">
        <v>0</v>
      </c>
      <c r="W14" s="1113"/>
      <c r="X14" s="1113"/>
      <c r="Y14" s="1113"/>
      <c r="Z14" s="1113"/>
      <c r="AA14" s="1113" t="s">
        <v>504</v>
      </c>
      <c r="AB14" s="1113"/>
      <c r="AC14" s="1113"/>
      <c r="AD14" s="1113"/>
      <c r="AE14" s="1114"/>
      <c r="AF14" s="1088" t="s">
        <v>504</v>
      </c>
      <c r="AG14" s="1089"/>
      <c r="AH14" s="1089"/>
      <c r="AI14" s="1089"/>
      <c r="AJ14" s="1090"/>
      <c r="AK14" s="1155" t="s">
        <v>504</v>
      </c>
      <c r="AL14" s="1156"/>
      <c r="AM14" s="1156"/>
      <c r="AN14" s="1156"/>
      <c r="AO14" s="1156"/>
      <c r="AP14" s="1156" t="s">
        <v>504</v>
      </c>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387</v>
      </c>
      <c r="B23" s="1013" t="s">
        <v>388</v>
      </c>
      <c r="C23" s="1014"/>
      <c r="D23" s="1014"/>
      <c r="E23" s="1014"/>
      <c r="F23" s="1014"/>
      <c r="G23" s="1014"/>
      <c r="H23" s="1014"/>
      <c r="I23" s="1014"/>
      <c r="J23" s="1014"/>
      <c r="K23" s="1014"/>
      <c r="L23" s="1014"/>
      <c r="M23" s="1014"/>
      <c r="N23" s="1014"/>
      <c r="O23" s="1014"/>
      <c r="P23" s="1015"/>
      <c r="Q23" s="1137">
        <v>38486</v>
      </c>
      <c r="R23" s="1138"/>
      <c r="S23" s="1138"/>
      <c r="T23" s="1138"/>
      <c r="U23" s="1138"/>
      <c r="V23" s="1138">
        <v>36598</v>
      </c>
      <c r="W23" s="1138"/>
      <c r="X23" s="1138"/>
      <c r="Y23" s="1138"/>
      <c r="Z23" s="1138"/>
      <c r="AA23" s="1138">
        <v>1888</v>
      </c>
      <c r="AB23" s="1138"/>
      <c r="AC23" s="1138"/>
      <c r="AD23" s="1138"/>
      <c r="AE23" s="1139"/>
      <c r="AF23" s="1140">
        <v>1651</v>
      </c>
      <c r="AG23" s="1138"/>
      <c r="AH23" s="1138"/>
      <c r="AI23" s="1138"/>
      <c r="AJ23" s="1141"/>
      <c r="AK23" s="1142"/>
      <c r="AL23" s="1143"/>
      <c r="AM23" s="1143"/>
      <c r="AN23" s="1143"/>
      <c r="AO23" s="1143"/>
      <c r="AP23" s="1138">
        <v>30553</v>
      </c>
      <c r="AQ23" s="1138"/>
      <c r="AR23" s="1138"/>
      <c r="AS23" s="1138"/>
      <c r="AT23" s="1138"/>
      <c r="AU23" s="1144"/>
      <c r="AV23" s="1144"/>
      <c r="AW23" s="1144"/>
      <c r="AX23" s="1144"/>
      <c r="AY23" s="1145"/>
      <c r="AZ23" s="1134" t="s">
        <v>504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390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8" t="s">
        <v>394</v>
      </c>
      <c r="AG26" s="1077"/>
      <c r="AH26" s="1077"/>
      <c r="AI26" s="1077"/>
      <c r="AJ26" s="1129"/>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399</v>
      </c>
      <c r="C28" s="1120"/>
      <c r="D28" s="1120"/>
      <c r="E28" s="1120"/>
      <c r="F28" s="1120"/>
      <c r="G28" s="1120"/>
      <c r="H28" s="1120"/>
      <c r="I28" s="1120"/>
      <c r="J28" s="1120"/>
      <c r="K28" s="1120"/>
      <c r="L28" s="1120"/>
      <c r="M28" s="1120"/>
      <c r="N28" s="1120"/>
      <c r="O28" s="1120"/>
      <c r="P28" s="1121"/>
      <c r="Q28" s="1122">
        <v>9081</v>
      </c>
      <c r="R28" s="1123"/>
      <c r="S28" s="1123"/>
      <c r="T28" s="1123"/>
      <c r="U28" s="1123"/>
      <c r="V28" s="1123">
        <v>8624</v>
      </c>
      <c r="W28" s="1123"/>
      <c r="X28" s="1123"/>
      <c r="Y28" s="1123"/>
      <c r="Z28" s="1123"/>
      <c r="AA28" s="1123">
        <v>457</v>
      </c>
      <c r="AB28" s="1123"/>
      <c r="AC28" s="1123"/>
      <c r="AD28" s="1123"/>
      <c r="AE28" s="1124"/>
      <c r="AF28" s="1125">
        <v>457</v>
      </c>
      <c r="AG28" s="1123"/>
      <c r="AH28" s="1123"/>
      <c r="AI28" s="1123"/>
      <c r="AJ28" s="1126"/>
      <c r="AK28" s="1127">
        <v>655</v>
      </c>
      <c r="AL28" s="1115"/>
      <c r="AM28" s="1115"/>
      <c r="AN28" s="1115"/>
      <c r="AO28" s="1115"/>
      <c r="AP28" s="1115" t="s">
        <v>504</v>
      </c>
      <c r="AQ28" s="1115"/>
      <c r="AR28" s="1115"/>
      <c r="AS28" s="1115"/>
      <c r="AT28" s="1115"/>
      <c r="AU28" s="1115" t="s">
        <v>504</v>
      </c>
      <c r="AV28" s="1115"/>
      <c r="AW28" s="1115"/>
      <c r="AX28" s="1115"/>
      <c r="AY28" s="1115"/>
      <c r="AZ28" s="1116" t="s">
        <v>504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400</v>
      </c>
      <c r="C29" s="1107"/>
      <c r="D29" s="1107"/>
      <c r="E29" s="1107"/>
      <c r="F29" s="1107"/>
      <c r="G29" s="1107"/>
      <c r="H29" s="1107"/>
      <c r="I29" s="1107"/>
      <c r="J29" s="1107"/>
      <c r="K29" s="1107"/>
      <c r="L29" s="1107"/>
      <c r="M29" s="1107"/>
      <c r="N29" s="1107"/>
      <c r="O29" s="1107"/>
      <c r="P29" s="1108"/>
      <c r="Q29" s="1112">
        <v>895</v>
      </c>
      <c r="R29" s="1113"/>
      <c r="S29" s="1113"/>
      <c r="T29" s="1113"/>
      <c r="U29" s="1113"/>
      <c r="V29" s="1113">
        <v>893</v>
      </c>
      <c r="W29" s="1113"/>
      <c r="X29" s="1113"/>
      <c r="Y29" s="1113"/>
      <c r="Z29" s="1113"/>
      <c r="AA29" s="1113">
        <v>2</v>
      </c>
      <c r="AB29" s="1113"/>
      <c r="AC29" s="1113"/>
      <c r="AD29" s="1113"/>
      <c r="AE29" s="1114"/>
      <c r="AF29" s="1088">
        <v>2</v>
      </c>
      <c r="AG29" s="1089"/>
      <c r="AH29" s="1089"/>
      <c r="AI29" s="1089"/>
      <c r="AJ29" s="1090"/>
      <c r="AK29" s="1049">
        <v>271</v>
      </c>
      <c r="AL29" s="1040"/>
      <c r="AM29" s="1040"/>
      <c r="AN29" s="1040"/>
      <c r="AO29" s="1040"/>
      <c r="AP29" s="1040" t="s">
        <v>504</v>
      </c>
      <c r="AQ29" s="1040"/>
      <c r="AR29" s="1040"/>
      <c r="AS29" s="1040"/>
      <c r="AT29" s="1040"/>
      <c r="AU29" s="1040" t="s">
        <v>504</v>
      </c>
      <c r="AV29" s="1040"/>
      <c r="AW29" s="1040"/>
      <c r="AX29" s="1040"/>
      <c r="AY29" s="1040"/>
      <c r="AZ29" s="1111" t="s">
        <v>504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401</v>
      </c>
      <c r="C30" s="1107"/>
      <c r="D30" s="1107"/>
      <c r="E30" s="1107"/>
      <c r="F30" s="1107"/>
      <c r="G30" s="1107"/>
      <c r="H30" s="1107"/>
      <c r="I30" s="1107"/>
      <c r="J30" s="1107"/>
      <c r="K30" s="1107"/>
      <c r="L30" s="1107"/>
      <c r="M30" s="1107"/>
      <c r="N30" s="1107"/>
      <c r="O30" s="1107"/>
      <c r="P30" s="1108"/>
      <c r="Q30" s="1112">
        <v>10757</v>
      </c>
      <c r="R30" s="1113"/>
      <c r="S30" s="1113"/>
      <c r="T30" s="1113"/>
      <c r="U30" s="1113"/>
      <c r="V30" s="1113">
        <v>10337</v>
      </c>
      <c r="W30" s="1113"/>
      <c r="X30" s="1113"/>
      <c r="Y30" s="1113"/>
      <c r="Z30" s="1113"/>
      <c r="AA30" s="1113">
        <v>420</v>
      </c>
      <c r="AB30" s="1113"/>
      <c r="AC30" s="1113"/>
      <c r="AD30" s="1113"/>
      <c r="AE30" s="1114"/>
      <c r="AF30" s="1088">
        <v>420</v>
      </c>
      <c r="AG30" s="1089"/>
      <c r="AH30" s="1089"/>
      <c r="AI30" s="1089"/>
      <c r="AJ30" s="1090"/>
      <c r="AK30" s="1049">
        <v>1378</v>
      </c>
      <c r="AL30" s="1040"/>
      <c r="AM30" s="1040"/>
      <c r="AN30" s="1040"/>
      <c r="AO30" s="1040"/>
      <c r="AP30" s="1040" t="s">
        <v>504</v>
      </c>
      <c r="AQ30" s="1040"/>
      <c r="AR30" s="1040"/>
      <c r="AS30" s="1040"/>
      <c r="AT30" s="1040"/>
      <c r="AU30" s="1040" t="s">
        <v>504</v>
      </c>
      <c r="AV30" s="1040"/>
      <c r="AW30" s="1040"/>
      <c r="AX30" s="1040"/>
      <c r="AY30" s="1040"/>
      <c r="AZ30" s="1111" t="s">
        <v>504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402</v>
      </c>
      <c r="C31" s="1107"/>
      <c r="D31" s="1107"/>
      <c r="E31" s="1107"/>
      <c r="F31" s="1107"/>
      <c r="G31" s="1107"/>
      <c r="H31" s="1107"/>
      <c r="I31" s="1107"/>
      <c r="J31" s="1107"/>
      <c r="K31" s="1107"/>
      <c r="L31" s="1107"/>
      <c r="M31" s="1107"/>
      <c r="N31" s="1107"/>
      <c r="O31" s="1107"/>
      <c r="P31" s="1108"/>
      <c r="Q31" s="1112">
        <v>68</v>
      </c>
      <c r="R31" s="1113"/>
      <c r="S31" s="1113"/>
      <c r="T31" s="1113"/>
      <c r="U31" s="1113"/>
      <c r="V31" s="1113">
        <v>68</v>
      </c>
      <c r="W31" s="1113"/>
      <c r="X31" s="1113"/>
      <c r="Y31" s="1113"/>
      <c r="Z31" s="1113"/>
      <c r="AA31" s="1113">
        <v>0</v>
      </c>
      <c r="AB31" s="1113"/>
      <c r="AC31" s="1113"/>
      <c r="AD31" s="1113"/>
      <c r="AE31" s="1114"/>
      <c r="AF31" s="1088">
        <v>0</v>
      </c>
      <c r="AG31" s="1089"/>
      <c r="AH31" s="1089"/>
      <c r="AI31" s="1089"/>
      <c r="AJ31" s="1090"/>
      <c r="AK31" s="1049">
        <v>68</v>
      </c>
      <c r="AL31" s="1040"/>
      <c r="AM31" s="1040"/>
      <c r="AN31" s="1040"/>
      <c r="AO31" s="1040"/>
      <c r="AP31" s="1040">
        <v>55</v>
      </c>
      <c r="AQ31" s="1040"/>
      <c r="AR31" s="1040"/>
      <c r="AS31" s="1040"/>
      <c r="AT31" s="1040"/>
      <c r="AU31" s="1040">
        <v>55</v>
      </c>
      <c r="AV31" s="1040"/>
      <c r="AW31" s="1040"/>
      <c r="AX31" s="1040"/>
      <c r="AY31" s="1040"/>
      <c r="AZ31" s="1111" t="s">
        <v>504</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403</v>
      </c>
      <c r="C32" s="1107"/>
      <c r="D32" s="1107"/>
      <c r="E32" s="1107"/>
      <c r="F32" s="1107"/>
      <c r="G32" s="1107"/>
      <c r="H32" s="1107"/>
      <c r="I32" s="1107"/>
      <c r="J32" s="1107"/>
      <c r="K32" s="1107"/>
      <c r="L32" s="1107"/>
      <c r="M32" s="1107"/>
      <c r="N32" s="1107"/>
      <c r="O32" s="1107"/>
      <c r="P32" s="1108"/>
      <c r="Q32" s="1112">
        <v>1457</v>
      </c>
      <c r="R32" s="1113"/>
      <c r="S32" s="1113"/>
      <c r="T32" s="1113"/>
      <c r="U32" s="1113"/>
      <c r="V32" s="1113">
        <v>1340</v>
      </c>
      <c r="W32" s="1113"/>
      <c r="X32" s="1113"/>
      <c r="Y32" s="1113"/>
      <c r="Z32" s="1113"/>
      <c r="AA32" s="1113">
        <v>117</v>
      </c>
      <c r="AB32" s="1113"/>
      <c r="AC32" s="1113"/>
      <c r="AD32" s="1113"/>
      <c r="AE32" s="1114"/>
      <c r="AF32" s="1088">
        <v>2036</v>
      </c>
      <c r="AG32" s="1089"/>
      <c r="AH32" s="1089"/>
      <c r="AI32" s="1089"/>
      <c r="AJ32" s="1090"/>
      <c r="AK32" s="1049">
        <v>130</v>
      </c>
      <c r="AL32" s="1040"/>
      <c r="AM32" s="1040"/>
      <c r="AN32" s="1040"/>
      <c r="AO32" s="1040"/>
      <c r="AP32" s="1040">
        <v>6402</v>
      </c>
      <c r="AQ32" s="1040"/>
      <c r="AR32" s="1040"/>
      <c r="AS32" s="1040"/>
      <c r="AT32" s="1040"/>
      <c r="AU32" s="1040">
        <v>1652</v>
      </c>
      <c r="AV32" s="1040"/>
      <c r="AW32" s="1040"/>
      <c r="AX32" s="1040"/>
      <c r="AY32" s="1040"/>
      <c r="AZ32" s="1111" t="s">
        <v>504</v>
      </c>
      <c r="BA32" s="1111"/>
      <c r="BB32" s="1111"/>
      <c r="BC32" s="1111"/>
      <c r="BD32" s="1111"/>
      <c r="BE32" s="1101" t="s">
        <v>576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404</v>
      </c>
      <c r="C33" s="1107"/>
      <c r="D33" s="1107"/>
      <c r="E33" s="1107"/>
      <c r="F33" s="1107"/>
      <c r="G33" s="1107"/>
      <c r="H33" s="1107"/>
      <c r="I33" s="1107"/>
      <c r="J33" s="1107"/>
      <c r="K33" s="1107"/>
      <c r="L33" s="1107"/>
      <c r="M33" s="1107"/>
      <c r="N33" s="1107"/>
      <c r="O33" s="1107"/>
      <c r="P33" s="1108"/>
      <c r="Q33" s="1112">
        <v>48</v>
      </c>
      <c r="R33" s="1113"/>
      <c r="S33" s="1113"/>
      <c r="T33" s="1113"/>
      <c r="U33" s="1113"/>
      <c r="V33" s="1113">
        <v>43</v>
      </c>
      <c r="W33" s="1113"/>
      <c r="X33" s="1113"/>
      <c r="Y33" s="1113"/>
      <c r="Z33" s="1113"/>
      <c r="AA33" s="1113">
        <v>5</v>
      </c>
      <c r="AB33" s="1113"/>
      <c r="AC33" s="1113"/>
      <c r="AD33" s="1113"/>
      <c r="AE33" s="1114"/>
      <c r="AF33" s="1088">
        <v>106</v>
      </c>
      <c r="AG33" s="1089"/>
      <c r="AH33" s="1089"/>
      <c r="AI33" s="1089"/>
      <c r="AJ33" s="1090"/>
      <c r="AK33" s="1049">
        <v>0</v>
      </c>
      <c r="AL33" s="1040"/>
      <c r="AM33" s="1040"/>
      <c r="AN33" s="1040"/>
      <c r="AO33" s="1040"/>
      <c r="AP33" s="1040">
        <v>1024</v>
      </c>
      <c r="AQ33" s="1040"/>
      <c r="AR33" s="1040"/>
      <c r="AS33" s="1040"/>
      <c r="AT33" s="1040"/>
      <c r="AU33" s="1040">
        <v>18</v>
      </c>
      <c r="AV33" s="1040"/>
      <c r="AW33" s="1040"/>
      <c r="AX33" s="1040"/>
      <c r="AY33" s="1040"/>
      <c r="AZ33" s="1111" t="s">
        <v>504</v>
      </c>
      <c r="BA33" s="1111"/>
      <c r="BB33" s="1111"/>
      <c r="BC33" s="1111"/>
      <c r="BD33" s="1111"/>
      <c r="BE33" s="1101" t="s">
        <v>576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405</v>
      </c>
      <c r="C34" s="1107"/>
      <c r="D34" s="1107"/>
      <c r="E34" s="1107"/>
      <c r="F34" s="1107"/>
      <c r="G34" s="1107"/>
      <c r="H34" s="1107"/>
      <c r="I34" s="1107"/>
      <c r="J34" s="1107"/>
      <c r="K34" s="1107"/>
      <c r="L34" s="1107"/>
      <c r="M34" s="1107"/>
      <c r="N34" s="1107"/>
      <c r="O34" s="1107"/>
      <c r="P34" s="1108"/>
      <c r="Q34" s="1112">
        <v>1380</v>
      </c>
      <c r="R34" s="1113"/>
      <c r="S34" s="1113"/>
      <c r="T34" s="1113"/>
      <c r="U34" s="1113"/>
      <c r="V34" s="1113">
        <v>1435</v>
      </c>
      <c r="W34" s="1113"/>
      <c r="X34" s="1113"/>
      <c r="Y34" s="1113"/>
      <c r="Z34" s="1113"/>
      <c r="AA34" s="1113">
        <v>-56</v>
      </c>
      <c r="AB34" s="1113"/>
      <c r="AC34" s="1113"/>
      <c r="AD34" s="1113"/>
      <c r="AE34" s="1114"/>
      <c r="AF34" s="1088">
        <v>365</v>
      </c>
      <c r="AG34" s="1089"/>
      <c r="AH34" s="1089"/>
      <c r="AI34" s="1089"/>
      <c r="AJ34" s="1090"/>
      <c r="AK34" s="1049">
        <v>788</v>
      </c>
      <c r="AL34" s="1040"/>
      <c r="AM34" s="1040"/>
      <c r="AN34" s="1040"/>
      <c r="AO34" s="1040"/>
      <c r="AP34" s="1040">
        <v>16225</v>
      </c>
      <c r="AQ34" s="1040"/>
      <c r="AR34" s="1040"/>
      <c r="AS34" s="1040"/>
      <c r="AT34" s="1040"/>
      <c r="AU34" s="1040">
        <v>13013</v>
      </c>
      <c r="AV34" s="1040"/>
      <c r="AW34" s="1040"/>
      <c r="AX34" s="1040"/>
      <c r="AY34" s="1040"/>
      <c r="AZ34" s="1111" t="s">
        <v>504</v>
      </c>
      <c r="BA34" s="1111"/>
      <c r="BB34" s="1111"/>
      <c r="BC34" s="1111"/>
      <c r="BD34" s="1111"/>
      <c r="BE34" s="1101" t="s">
        <v>576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406</v>
      </c>
      <c r="C35" s="1107"/>
      <c r="D35" s="1107"/>
      <c r="E35" s="1107"/>
      <c r="F35" s="1107"/>
      <c r="G35" s="1107"/>
      <c r="H35" s="1107"/>
      <c r="I35" s="1107"/>
      <c r="J35" s="1107"/>
      <c r="K35" s="1107"/>
      <c r="L35" s="1107"/>
      <c r="M35" s="1107"/>
      <c r="N35" s="1107"/>
      <c r="O35" s="1107"/>
      <c r="P35" s="1108"/>
      <c r="Q35" s="1112">
        <v>10875</v>
      </c>
      <c r="R35" s="1113"/>
      <c r="S35" s="1113"/>
      <c r="T35" s="1113"/>
      <c r="U35" s="1113"/>
      <c r="V35" s="1113">
        <v>11217</v>
      </c>
      <c r="W35" s="1113"/>
      <c r="X35" s="1113"/>
      <c r="Y35" s="1113"/>
      <c r="Z35" s="1113"/>
      <c r="AA35" s="1113">
        <v>-342</v>
      </c>
      <c r="AB35" s="1113"/>
      <c r="AC35" s="1113"/>
      <c r="AD35" s="1113"/>
      <c r="AE35" s="1114"/>
      <c r="AF35" s="1088">
        <v>-121</v>
      </c>
      <c r="AG35" s="1089"/>
      <c r="AH35" s="1089"/>
      <c r="AI35" s="1089"/>
      <c r="AJ35" s="1090"/>
      <c r="AK35" s="1049">
        <v>1694</v>
      </c>
      <c r="AL35" s="1040"/>
      <c r="AM35" s="1040"/>
      <c r="AN35" s="1040"/>
      <c r="AO35" s="1040"/>
      <c r="AP35" s="1040">
        <v>7717</v>
      </c>
      <c r="AQ35" s="1040"/>
      <c r="AR35" s="1040"/>
      <c r="AS35" s="1040"/>
      <c r="AT35" s="1040"/>
      <c r="AU35" s="1040">
        <v>4999</v>
      </c>
      <c r="AV35" s="1040"/>
      <c r="AW35" s="1040"/>
      <c r="AX35" s="1040"/>
      <c r="AY35" s="1040"/>
      <c r="AZ35" s="1111">
        <v>1.3</v>
      </c>
      <c r="BA35" s="1111"/>
      <c r="BB35" s="1111"/>
      <c r="BC35" s="1111"/>
      <c r="BD35" s="1111"/>
      <c r="BE35" s="1101" t="s">
        <v>576</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407</v>
      </c>
      <c r="C36" s="1107"/>
      <c r="D36" s="1107"/>
      <c r="E36" s="1107"/>
      <c r="F36" s="1107"/>
      <c r="G36" s="1107"/>
      <c r="H36" s="1107"/>
      <c r="I36" s="1107"/>
      <c r="J36" s="1107"/>
      <c r="K36" s="1107"/>
      <c r="L36" s="1107"/>
      <c r="M36" s="1107"/>
      <c r="N36" s="1107"/>
      <c r="O36" s="1107"/>
      <c r="P36" s="1108"/>
      <c r="Q36" s="1112">
        <v>16</v>
      </c>
      <c r="R36" s="1113"/>
      <c r="S36" s="1113"/>
      <c r="T36" s="1113"/>
      <c r="U36" s="1113"/>
      <c r="V36" s="1113">
        <v>14</v>
      </c>
      <c r="W36" s="1113"/>
      <c r="X36" s="1113"/>
      <c r="Y36" s="1113"/>
      <c r="Z36" s="1113"/>
      <c r="AA36" s="1113">
        <v>1</v>
      </c>
      <c r="AB36" s="1113"/>
      <c r="AC36" s="1113"/>
      <c r="AD36" s="1113"/>
      <c r="AE36" s="1114"/>
      <c r="AF36" s="1088">
        <v>1</v>
      </c>
      <c r="AG36" s="1089"/>
      <c r="AH36" s="1089"/>
      <c r="AI36" s="1089"/>
      <c r="AJ36" s="1090"/>
      <c r="AK36" s="1049">
        <v>9</v>
      </c>
      <c r="AL36" s="1040"/>
      <c r="AM36" s="1040"/>
      <c r="AN36" s="1040"/>
      <c r="AO36" s="1040"/>
      <c r="AP36" s="1040" t="s">
        <v>504</v>
      </c>
      <c r="AQ36" s="1040"/>
      <c r="AR36" s="1040"/>
      <c r="AS36" s="1040"/>
      <c r="AT36" s="1040"/>
      <c r="AU36" s="1040" t="s">
        <v>504</v>
      </c>
      <c r="AV36" s="1040"/>
      <c r="AW36" s="1040"/>
      <c r="AX36" s="1040"/>
      <c r="AY36" s="1040"/>
      <c r="AZ36" s="1111" t="s">
        <v>504</v>
      </c>
      <c r="BA36" s="1111"/>
      <c r="BB36" s="1111"/>
      <c r="BC36" s="1111"/>
      <c r="BD36" s="1111"/>
      <c r="BE36" s="1101" t="s">
        <v>577</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408</v>
      </c>
      <c r="C37" s="1107"/>
      <c r="D37" s="1107"/>
      <c r="E37" s="1107"/>
      <c r="F37" s="1107"/>
      <c r="G37" s="1107"/>
      <c r="H37" s="1107"/>
      <c r="I37" s="1107"/>
      <c r="J37" s="1107"/>
      <c r="K37" s="1107"/>
      <c r="L37" s="1107"/>
      <c r="M37" s="1107"/>
      <c r="N37" s="1107"/>
      <c r="O37" s="1107"/>
      <c r="P37" s="1108"/>
      <c r="Q37" s="1112">
        <v>537</v>
      </c>
      <c r="R37" s="1113"/>
      <c r="S37" s="1113"/>
      <c r="T37" s="1113"/>
      <c r="U37" s="1113"/>
      <c r="V37" s="1113">
        <v>532</v>
      </c>
      <c r="W37" s="1113"/>
      <c r="X37" s="1113"/>
      <c r="Y37" s="1113"/>
      <c r="Z37" s="1113"/>
      <c r="AA37" s="1113">
        <v>5</v>
      </c>
      <c r="AB37" s="1113"/>
      <c r="AC37" s="1113"/>
      <c r="AD37" s="1113"/>
      <c r="AE37" s="1114"/>
      <c r="AF37" s="1088">
        <v>5</v>
      </c>
      <c r="AG37" s="1089"/>
      <c r="AH37" s="1089"/>
      <c r="AI37" s="1089"/>
      <c r="AJ37" s="1090"/>
      <c r="AK37" s="1049">
        <v>247</v>
      </c>
      <c r="AL37" s="1040"/>
      <c r="AM37" s="1040"/>
      <c r="AN37" s="1040"/>
      <c r="AO37" s="1040"/>
      <c r="AP37" s="1040">
        <v>3714</v>
      </c>
      <c r="AQ37" s="1040"/>
      <c r="AR37" s="1040"/>
      <c r="AS37" s="1040"/>
      <c r="AT37" s="1040"/>
      <c r="AU37" s="1040">
        <v>3213</v>
      </c>
      <c r="AV37" s="1040"/>
      <c r="AW37" s="1040"/>
      <c r="AX37" s="1040"/>
      <c r="AY37" s="1040"/>
      <c r="AZ37" s="1111" t="s">
        <v>504</v>
      </c>
      <c r="BA37" s="1111"/>
      <c r="BB37" s="1111"/>
      <c r="BC37" s="1111"/>
      <c r="BD37" s="1111"/>
      <c r="BE37" s="1101" t="s">
        <v>577</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t="s">
        <v>409</v>
      </c>
      <c r="C38" s="1107"/>
      <c r="D38" s="1107"/>
      <c r="E38" s="1107"/>
      <c r="F38" s="1107"/>
      <c r="G38" s="1107"/>
      <c r="H38" s="1107"/>
      <c r="I38" s="1107"/>
      <c r="J38" s="1107"/>
      <c r="K38" s="1107"/>
      <c r="L38" s="1107"/>
      <c r="M38" s="1107"/>
      <c r="N38" s="1107"/>
      <c r="O38" s="1107"/>
      <c r="P38" s="1108"/>
      <c r="Q38" s="1112">
        <v>30</v>
      </c>
      <c r="R38" s="1113"/>
      <c r="S38" s="1113"/>
      <c r="T38" s="1113"/>
      <c r="U38" s="1113"/>
      <c r="V38" s="1113">
        <v>30</v>
      </c>
      <c r="W38" s="1113"/>
      <c r="X38" s="1113"/>
      <c r="Y38" s="1113"/>
      <c r="Z38" s="1113"/>
      <c r="AA38" s="1113">
        <v>1</v>
      </c>
      <c r="AB38" s="1113"/>
      <c r="AC38" s="1113"/>
      <c r="AD38" s="1113"/>
      <c r="AE38" s="1114"/>
      <c r="AF38" s="1088">
        <v>1</v>
      </c>
      <c r="AG38" s="1089"/>
      <c r="AH38" s="1089"/>
      <c r="AI38" s="1089"/>
      <c r="AJ38" s="1090"/>
      <c r="AK38" s="1049">
        <v>18</v>
      </c>
      <c r="AL38" s="1040"/>
      <c r="AM38" s="1040"/>
      <c r="AN38" s="1040"/>
      <c r="AO38" s="1040"/>
      <c r="AP38" s="1040">
        <v>134</v>
      </c>
      <c r="AQ38" s="1040"/>
      <c r="AR38" s="1040"/>
      <c r="AS38" s="1040"/>
      <c r="AT38" s="1040"/>
      <c r="AU38" s="1040">
        <v>115</v>
      </c>
      <c r="AV38" s="1040"/>
      <c r="AW38" s="1040"/>
      <c r="AX38" s="1040"/>
      <c r="AY38" s="1040"/>
      <c r="AZ38" s="1111" t="s">
        <v>504</v>
      </c>
      <c r="BA38" s="1111"/>
      <c r="BB38" s="1111"/>
      <c r="BC38" s="1111"/>
      <c r="BD38" s="1111"/>
      <c r="BE38" s="1101" t="s">
        <v>577</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387</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3271</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413</v>
      </c>
      <c r="B66" s="1065"/>
      <c r="C66" s="1065"/>
      <c r="D66" s="1065"/>
      <c r="E66" s="1065"/>
      <c r="F66" s="1065"/>
      <c r="G66" s="1065"/>
      <c r="H66" s="1065"/>
      <c r="I66" s="1065"/>
      <c r="J66" s="1065"/>
      <c r="K66" s="1065"/>
      <c r="L66" s="1065"/>
      <c r="M66" s="1065"/>
      <c r="N66" s="1065"/>
      <c r="O66" s="1065"/>
      <c r="P66" s="1066"/>
      <c r="Q66" s="1070" t="s">
        <v>391</v>
      </c>
      <c r="R66" s="1071"/>
      <c r="S66" s="1071"/>
      <c r="T66" s="1071"/>
      <c r="U66" s="1072"/>
      <c r="V66" s="1070" t="s">
        <v>414</v>
      </c>
      <c r="W66" s="1071"/>
      <c r="X66" s="1071"/>
      <c r="Y66" s="1071"/>
      <c r="Z66" s="1072"/>
      <c r="AA66" s="1070" t="s">
        <v>393</v>
      </c>
      <c r="AB66" s="1071"/>
      <c r="AC66" s="1071"/>
      <c r="AD66" s="1071"/>
      <c r="AE66" s="1072"/>
      <c r="AF66" s="1076" t="s">
        <v>394</v>
      </c>
      <c r="AG66" s="1077"/>
      <c r="AH66" s="1077"/>
      <c r="AI66" s="1077"/>
      <c r="AJ66" s="1078"/>
      <c r="AK66" s="1070" t="s">
        <v>395</v>
      </c>
      <c r="AL66" s="1065"/>
      <c r="AM66" s="1065"/>
      <c r="AN66" s="1065"/>
      <c r="AO66" s="1066"/>
      <c r="AP66" s="1070" t="s">
        <v>415</v>
      </c>
      <c r="AQ66" s="1071"/>
      <c r="AR66" s="1071"/>
      <c r="AS66" s="1071"/>
      <c r="AT66" s="1072"/>
      <c r="AU66" s="1070" t="s">
        <v>416</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566</v>
      </c>
      <c r="C68" s="1055"/>
      <c r="D68" s="1055"/>
      <c r="E68" s="1055"/>
      <c r="F68" s="1055"/>
      <c r="G68" s="1055"/>
      <c r="H68" s="1055"/>
      <c r="I68" s="1055"/>
      <c r="J68" s="1055"/>
      <c r="K68" s="1055"/>
      <c r="L68" s="1055"/>
      <c r="M68" s="1055"/>
      <c r="N68" s="1055"/>
      <c r="O68" s="1055"/>
      <c r="P68" s="1056"/>
      <c r="Q68" s="1057">
        <v>10130</v>
      </c>
      <c r="R68" s="1051"/>
      <c r="S68" s="1051"/>
      <c r="T68" s="1051"/>
      <c r="U68" s="1051"/>
      <c r="V68" s="1051">
        <v>9908</v>
      </c>
      <c r="W68" s="1051"/>
      <c r="X68" s="1051"/>
      <c r="Y68" s="1051"/>
      <c r="Z68" s="1051"/>
      <c r="AA68" s="1051">
        <v>222</v>
      </c>
      <c r="AB68" s="1051"/>
      <c r="AC68" s="1051"/>
      <c r="AD68" s="1051"/>
      <c r="AE68" s="1051"/>
      <c r="AF68" s="1051">
        <v>222</v>
      </c>
      <c r="AG68" s="1051"/>
      <c r="AH68" s="1051"/>
      <c r="AI68" s="1051"/>
      <c r="AJ68" s="1051"/>
      <c r="AK68" s="1051">
        <v>640</v>
      </c>
      <c r="AL68" s="1051"/>
      <c r="AM68" s="1051"/>
      <c r="AN68" s="1051"/>
      <c r="AO68" s="1051"/>
      <c r="AP68" s="1051" t="s">
        <v>504</v>
      </c>
      <c r="AQ68" s="1051"/>
      <c r="AR68" s="1051"/>
      <c r="AS68" s="1051"/>
      <c r="AT68" s="1051"/>
      <c r="AU68" s="1051" t="s">
        <v>504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567</v>
      </c>
      <c r="C69" s="1044"/>
      <c r="D69" s="1044"/>
      <c r="E69" s="1044"/>
      <c r="F69" s="1044"/>
      <c r="G69" s="1044"/>
      <c r="H69" s="1044"/>
      <c r="I69" s="1044"/>
      <c r="J69" s="1044"/>
      <c r="K69" s="1044"/>
      <c r="L69" s="1044"/>
      <c r="M69" s="1044"/>
      <c r="N69" s="1044"/>
      <c r="O69" s="1044"/>
      <c r="P69" s="1045"/>
      <c r="Q69" s="1046">
        <v>116</v>
      </c>
      <c r="R69" s="1040"/>
      <c r="S69" s="1040"/>
      <c r="T69" s="1040"/>
      <c r="U69" s="1040"/>
      <c r="V69" s="1040">
        <v>102</v>
      </c>
      <c r="W69" s="1040"/>
      <c r="X69" s="1040"/>
      <c r="Y69" s="1040"/>
      <c r="Z69" s="1040"/>
      <c r="AA69" s="1040">
        <v>14</v>
      </c>
      <c r="AB69" s="1040"/>
      <c r="AC69" s="1040"/>
      <c r="AD69" s="1040"/>
      <c r="AE69" s="1040"/>
      <c r="AF69" s="1040">
        <v>14</v>
      </c>
      <c r="AG69" s="1040"/>
      <c r="AH69" s="1040"/>
      <c r="AI69" s="1040"/>
      <c r="AJ69" s="1040"/>
      <c r="AK69" s="1040" t="s">
        <v>504</v>
      </c>
      <c r="AL69" s="1040"/>
      <c r="AM69" s="1040"/>
      <c r="AN69" s="1040"/>
      <c r="AO69" s="1040"/>
      <c r="AP69" s="1040" t="s">
        <v>504</v>
      </c>
      <c r="AQ69" s="1040"/>
      <c r="AR69" s="1040"/>
      <c r="AS69" s="1040"/>
      <c r="AT69" s="1040"/>
      <c r="AU69" s="1040" t="s">
        <v>504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568</v>
      </c>
      <c r="C70" s="1044"/>
      <c r="D70" s="1044"/>
      <c r="E70" s="1044"/>
      <c r="F70" s="1044"/>
      <c r="G70" s="1044"/>
      <c r="H70" s="1044"/>
      <c r="I70" s="1044"/>
      <c r="J70" s="1044"/>
      <c r="K70" s="1044"/>
      <c r="L70" s="1044"/>
      <c r="M70" s="1044"/>
      <c r="N70" s="1044"/>
      <c r="O70" s="1044"/>
      <c r="P70" s="1045"/>
      <c r="Q70" s="1046">
        <v>119</v>
      </c>
      <c r="R70" s="1040"/>
      <c r="S70" s="1040"/>
      <c r="T70" s="1040"/>
      <c r="U70" s="1040"/>
      <c r="V70" s="1040">
        <v>110</v>
      </c>
      <c r="W70" s="1040"/>
      <c r="X70" s="1040"/>
      <c r="Y70" s="1040"/>
      <c r="Z70" s="1040"/>
      <c r="AA70" s="1040">
        <v>9</v>
      </c>
      <c r="AB70" s="1040"/>
      <c r="AC70" s="1040"/>
      <c r="AD70" s="1040"/>
      <c r="AE70" s="1040"/>
      <c r="AF70" s="1040">
        <v>9</v>
      </c>
      <c r="AG70" s="1040"/>
      <c r="AH70" s="1040"/>
      <c r="AI70" s="1040"/>
      <c r="AJ70" s="1040"/>
      <c r="AK70" s="1040" t="s">
        <v>504</v>
      </c>
      <c r="AL70" s="1040"/>
      <c r="AM70" s="1040"/>
      <c r="AN70" s="1040"/>
      <c r="AO70" s="1040"/>
      <c r="AP70" s="1040" t="s">
        <v>504</v>
      </c>
      <c r="AQ70" s="1040"/>
      <c r="AR70" s="1040"/>
      <c r="AS70" s="1040"/>
      <c r="AT70" s="1040"/>
      <c r="AU70" s="1040" t="s">
        <v>504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569</v>
      </c>
      <c r="C71" s="1044"/>
      <c r="D71" s="1044"/>
      <c r="E71" s="1044"/>
      <c r="F71" s="1044"/>
      <c r="G71" s="1044"/>
      <c r="H71" s="1044"/>
      <c r="I71" s="1044"/>
      <c r="J71" s="1044"/>
      <c r="K71" s="1044"/>
      <c r="L71" s="1044"/>
      <c r="M71" s="1044"/>
      <c r="N71" s="1044"/>
      <c r="O71" s="1044"/>
      <c r="P71" s="1045"/>
      <c r="Q71" s="1046">
        <v>467</v>
      </c>
      <c r="R71" s="1040"/>
      <c r="S71" s="1040"/>
      <c r="T71" s="1040"/>
      <c r="U71" s="1040"/>
      <c r="V71" s="1040">
        <v>440</v>
      </c>
      <c r="W71" s="1040"/>
      <c r="X71" s="1040"/>
      <c r="Y71" s="1040"/>
      <c r="Z71" s="1040"/>
      <c r="AA71" s="1040">
        <v>27</v>
      </c>
      <c r="AB71" s="1040"/>
      <c r="AC71" s="1040"/>
      <c r="AD71" s="1040"/>
      <c r="AE71" s="1040"/>
      <c r="AF71" s="1040">
        <v>27</v>
      </c>
      <c r="AG71" s="1040"/>
      <c r="AH71" s="1040"/>
      <c r="AI71" s="1040"/>
      <c r="AJ71" s="1040"/>
      <c r="AK71" s="1040" t="s">
        <v>504</v>
      </c>
      <c r="AL71" s="1040"/>
      <c r="AM71" s="1040"/>
      <c r="AN71" s="1040"/>
      <c r="AO71" s="1040"/>
      <c r="AP71" s="1040" t="s">
        <v>504</v>
      </c>
      <c r="AQ71" s="1040"/>
      <c r="AR71" s="1040"/>
      <c r="AS71" s="1040"/>
      <c r="AT71" s="1040"/>
      <c r="AU71" s="1040" t="s">
        <v>504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570</v>
      </c>
      <c r="C72" s="1044"/>
      <c r="D72" s="1044"/>
      <c r="E72" s="1044"/>
      <c r="F72" s="1044"/>
      <c r="G72" s="1044"/>
      <c r="H72" s="1044"/>
      <c r="I72" s="1044"/>
      <c r="J72" s="1044"/>
      <c r="K72" s="1044"/>
      <c r="L72" s="1044"/>
      <c r="M72" s="1044"/>
      <c r="N72" s="1044"/>
      <c r="O72" s="1044"/>
      <c r="P72" s="1045"/>
      <c r="Q72" s="1046">
        <v>154711</v>
      </c>
      <c r="R72" s="1040"/>
      <c r="S72" s="1040"/>
      <c r="T72" s="1040"/>
      <c r="U72" s="1040"/>
      <c r="V72" s="1040">
        <v>149499</v>
      </c>
      <c r="W72" s="1040"/>
      <c r="X72" s="1040"/>
      <c r="Y72" s="1040"/>
      <c r="Z72" s="1040"/>
      <c r="AA72" s="1040">
        <v>5212</v>
      </c>
      <c r="AB72" s="1040"/>
      <c r="AC72" s="1040"/>
      <c r="AD72" s="1040"/>
      <c r="AE72" s="1040"/>
      <c r="AF72" s="1040">
        <v>5212</v>
      </c>
      <c r="AG72" s="1040"/>
      <c r="AH72" s="1040"/>
      <c r="AI72" s="1040"/>
      <c r="AJ72" s="1040"/>
      <c r="AK72" s="1040">
        <v>1449</v>
      </c>
      <c r="AL72" s="1040"/>
      <c r="AM72" s="1040"/>
      <c r="AN72" s="1040"/>
      <c r="AO72" s="1040"/>
      <c r="AP72" s="1040" t="s">
        <v>504</v>
      </c>
      <c r="AQ72" s="1040"/>
      <c r="AR72" s="1040"/>
      <c r="AS72" s="1040"/>
      <c r="AT72" s="1040"/>
      <c r="AU72" s="1040" t="s">
        <v>504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387</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5484</v>
      </c>
      <c r="AG88" s="1028"/>
      <c r="AH88" s="1028"/>
      <c r="AI88" s="1028"/>
      <c r="AJ88" s="1028"/>
      <c r="AK88" s="1032"/>
      <c r="AL88" s="1032"/>
      <c r="AM88" s="1032"/>
      <c r="AN88" s="1032"/>
      <c r="AO88" s="1032"/>
      <c r="AP88" s="1028" t="s">
        <v>504</v>
      </c>
      <c r="AQ88" s="1028"/>
      <c r="AR88" s="1028"/>
      <c r="AS88" s="1028"/>
      <c r="AT88" s="1028"/>
      <c r="AU88" s="1028" t="s">
        <v>504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42</v>
      </c>
      <c r="CS102" s="1020"/>
      <c r="CT102" s="1020"/>
      <c r="CU102" s="1020"/>
      <c r="CV102" s="1021"/>
      <c r="CW102" s="1019" t="s">
        <v>504</v>
      </c>
      <c r="CX102" s="1020"/>
      <c r="CY102" s="1020"/>
      <c r="CZ102" s="1020"/>
      <c r="DA102" s="1021"/>
      <c r="DB102" s="1019" t="s">
        <v>504</v>
      </c>
      <c r="DC102" s="1020"/>
      <c r="DD102" s="1020"/>
      <c r="DE102" s="1020"/>
      <c r="DF102" s="1021"/>
      <c r="DG102" s="1019" t="s">
        <v>504</v>
      </c>
      <c r="DH102" s="1020"/>
      <c r="DI102" s="1020"/>
      <c r="DJ102" s="1020"/>
      <c r="DK102" s="1021"/>
      <c r="DL102" s="1019" t="s">
        <v>504</v>
      </c>
      <c r="DM102" s="1020"/>
      <c r="DN102" s="1020"/>
      <c r="DO102" s="1020"/>
      <c r="DP102" s="1021"/>
      <c r="DQ102" s="1019" t="s">
        <v>504</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299</v>
      </c>
      <c r="AG109" s="963"/>
      <c r="AH109" s="963"/>
      <c r="AI109" s="963"/>
      <c r="AJ109" s="964"/>
      <c r="AK109" s="965" t="s">
        <v>298</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299</v>
      </c>
      <c r="BW109" s="963"/>
      <c r="BX109" s="963"/>
      <c r="BY109" s="963"/>
      <c r="BZ109" s="964"/>
      <c r="CA109" s="965" t="s">
        <v>298</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299</v>
      </c>
      <c r="DM109" s="963"/>
      <c r="DN109" s="963"/>
      <c r="DO109" s="963"/>
      <c r="DP109" s="964"/>
      <c r="DQ109" s="965" t="s">
        <v>298</v>
      </c>
      <c r="DR109" s="963"/>
      <c r="DS109" s="963"/>
      <c r="DT109" s="963"/>
      <c r="DU109" s="964"/>
      <c r="DV109" s="965" t="s">
        <v>427</v>
      </c>
      <c r="DW109" s="963"/>
      <c r="DX109" s="963"/>
      <c r="DY109" s="963"/>
      <c r="DZ109" s="994"/>
    </row>
    <row r="110" spans="1:131" s="226" customFormat="1" ht="26.25" customHeight="1">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3273720</v>
      </c>
      <c r="AB110" s="956"/>
      <c r="AC110" s="956"/>
      <c r="AD110" s="956"/>
      <c r="AE110" s="957"/>
      <c r="AF110" s="958">
        <v>3181173</v>
      </c>
      <c r="AG110" s="956"/>
      <c r="AH110" s="956"/>
      <c r="AI110" s="956"/>
      <c r="AJ110" s="957"/>
      <c r="AK110" s="958">
        <v>3185848</v>
      </c>
      <c r="AL110" s="956"/>
      <c r="AM110" s="956"/>
      <c r="AN110" s="956"/>
      <c r="AO110" s="957"/>
      <c r="AP110" s="959">
        <v>17.2</v>
      </c>
      <c r="AQ110" s="960"/>
      <c r="AR110" s="960"/>
      <c r="AS110" s="960"/>
      <c r="AT110" s="961"/>
      <c r="AU110" s="995" t="s">
        <v>66</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31544151</v>
      </c>
      <c r="BR110" s="903"/>
      <c r="BS110" s="903"/>
      <c r="BT110" s="903"/>
      <c r="BU110" s="903"/>
      <c r="BV110" s="903">
        <v>30623097</v>
      </c>
      <c r="BW110" s="903"/>
      <c r="BX110" s="903"/>
      <c r="BY110" s="903"/>
      <c r="BZ110" s="903"/>
      <c r="CA110" s="903">
        <v>30553320</v>
      </c>
      <c r="CB110" s="903"/>
      <c r="CC110" s="903"/>
      <c r="CD110" s="903"/>
      <c r="CE110" s="903"/>
      <c r="CF110" s="927">
        <v>165.1</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827159</v>
      </c>
      <c r="DH110" s="903"/>
      <c r="DI110" s="903"/>
      <c r="DJ110" s="903"/>
      <c r="DK110" s="903"/>
      <c r="DL110" s="903">
        <v>626287</v>
      </c>
      <c r="DM110" s="903"/>
      <c r="DN110" s="903"/>
      <c r="DO110" s="903"/>
      <c r="DP110" s="903"/>
      <c r="DQ110" s="903">
        <v>445415</v>
      </c>
      <c r="DR110" s="903"/>
      <c r="DS110" s="903"/>
      <c r="DT110" s="903"/>
      <c r="DU110" s="903"/>
      <c r="DV110" s="904">
        <v>2.4</v>
      </c>
      <c r="DW110" s="904"/>
      <c r="DX110" s="904"/>
      <c r="DY110" s="904"/>
      <c r="DZ110" s="905"/>
    </row>
    <row r="111" spans="1:131" s="226" customFormat="1" ht="26.25" customHeight="1">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892040</v>
      </c>
      <c r="BR111" s="875"/>
      <c r="BS111" s="875"/>
      <c r="BT111" s="875"/>
      <c r="BU111" s="875"/>
      <c r="BV111" s="875">
        <v>681454</v>
      </c>
      <c r="BW111" s="875"/>
      <c r="BX111" s="875"/>
      <c r="BY111" s="875"/>
      <c r="BZ111" s="875"/>
      <c r="CA111" s="875">
        <v>490898</v>
      </c>
      <c r="CB111" s="875"/>
      <c r="CC111" s="875"/>
      <c r="CD111" s="875"/>
      <c r="CE111" s="875"/>
      <c r="CF111" s="936">
        <v>2.7</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25054860</v>
      </c>
      <c r="BR112" s="875"/>
      <c r="BS112" s="875"/>
      <c r="BT112" s="875"/>
      <c r="BU112" s="875"/>
      <c r="BV112" s="875">
        <v>24370844</v>
      </c>
      <c r="BW112" s="875"/>
      <c r="BX112" s="875"/>
      <c r="BY112" s="875"/>
      <c r="BZ112" s="875"/>
      <c r="CA112" s="875">
        <v>23064123</v>
      </c>
      <c r="CB112" s="875"/>
      <c r="CC112" s="875"/>
      <c r="CD112" s="875"/>
      <c r="CE112" s="875"/>
      <c r="CF112" s="936">
        <v>124.6</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1661425</v>
      </c>
      <c r="AB113" s="984"/>
      <c r="AC113" s="984"/>
      <c r="AD113" s="984"/>
      <c r="AE113" s="985"/>
      <c r="AF113" s="986">
        <v>1619208</v>
      </c>
      <c r="AG113" s="984"/>
      <c r="AH113" s="984"/>
      <c r="AI113" s="984"/>
      <c r="AJ113" s="985"/>
      <c r="AK113" s="986">
        <v>1576210</v>
      </c>
      <c r="AL113" s="984"/>
      <c r="AM113" s="984"/>
      <c r="AN113" s="984"/>
      <c r="AO113" s="985"/>
      <c r="AP113" s="987">
        <v>8.5</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t="s">
        <v>121</v>
      </c>
      <c r="BR113" s="875"/>
      <c r="BS113" s="875"/>
      <c r="BT113" s="875"/>
      <c r="BU113" s="875"/>
      <c r="BV113" s="875" t="s">
        <v>121</v>
      </c>
      <c r="BW113" s="875"/>
      <c r="BX113" s="875"/>
      <c r="BY113" s="875"/>
      <c r="BZ113" s="875"/>
      <c r="CA113" s="875" t="s">
        <v>121</v>
      </c>
      <c r="CB113" s="875"/>
      <c r="CC113" s="875"/>
      <c r="CD113" s="875"/>
      <c r="CE113" s="875"/>
      <c r="CF113" s="936" t="s">
        <v>121</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121</v>
      </c>
      <c r="AB114" s="838"/>
      <c r="AC114" s="838"/>
      <c r="AD114" s="838"/>
      <c r="AE114" s="839"/>
      <c r="AF114" s="840" t="s">
        <v>121</v>
      </c>
      <c r="AG114" s="838"/>
      <c r="AH114" s="838"/>
      <c r="AI114" s="838"/>
      <c r="AJ114" s="839"/>
      <c r="AK114" s="840" t="s">
        <v>121</v>
      </c>
      <c r="AL114" s="838"/>
      <c r="AM114" s="838"/>
      <c r="AN114" s="838"/>
      <c r="AO114" s="839"/>
      <c r="AP114" s="885" t="s">
        <v>121</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6451100</v>
      </c>
      <c r="BR114" s="875"/>
      <c r="BS114" s="875"/>
      <c r="BT114" s="875"/>
      <c r="BU114" s="875"/>
      <c r="BV114" s="875">
        <v>5927742</v>
      </c>
      <c r="BW114" s="875"/>
      <c r="BX114" s="875"/>
      <c r="BY114" s="875"/>
      <c r="BZ114" s="875"/>
      <c r="CA114" s="875">
        <v>5992550</v>
      </c>
      <c r="CB114" s="875"/>
      <c r="CC114" s="875"/>
      <c r="CD114" s="875"/>
      <c r="CE114" s="875"/>
      <c r="CF114" s="936">
        <v>32.4</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204006</v>
      </c>
      <c r="AB115" s="984"/>
      <c r="AC115" s="984"/>
      <c r="AD115" s="984"/>
      <c r="AE115" s="985"/>
      <c r="AF115" s="986">
        <v>200629</v>
      </c>
      <c r="AG115" s="984"/>
      <c r="AH115" s="984"/>
      <c r="AI115" s="984"/>
      <c r="AJ115" s="985"/>
      <c r="AK115" s="986">
        <v>200578</v>
      </c>
      <c r="AL115" s="984"/>
      <c r="AM115" s="984"/>
      <c r="AN115" s="984"/>
      <c r="AO115" s="985"/>
      <c r="AP115" s="987">
        <v>1.1000000000000001</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121</v>
      </c>
      <c r="BW115" s="875"/>
      <c r="BX115" s="875"/>
      <c r="BY115" s="875"/>
      <c r="BZ115" s="875"/>
      <c r="CA115" s="875" t="s">
        <v>121</v>
      </c>
      <c r="CB115" s="875"/>
      <c r="CC115" s="875"/>
      <c r="CD115" s="875"/>
      <c r="CE115" s="875"/>
      <c r="CF115" s="936" t="s">
        <v>121</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121</v>
      </c>
      <c r="AG116" s="838"/>
      <c r="AH116" s="838"/>
      <c r="AI116" s="838"/>
      <c r="AJ116" s="839"/>
      <c r="AK116" s="840" t="s">
        <v>121</v>
      </c>
      <c r="AL116" s="838"/>
      <c r="AM116" s="838"/>
      <c r="AN116" s="838"/>
      <c r="AO116" s="839"/>
      <c r="AP116" s="885" t="s">
        <v>121</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64881</v>
      </c>
      <c r="DH116" s="838"/>
      <c r="DI116" s="838"/>
      <c r="DJ116" s="838"/>
      <c r="DK116" s="839"/>
      <c r="DL116" s="840">
        <v>55167</v>
      </c>
      <c r="DM116" s="838"/>
      <c r="DN116" s="838"/>
      <c r="DO116" s="838"/>
      <c r="DP116" s="839"/>
      <c r="DQ116" s="840">
        <v>45483</v>
      </c>
      <c r="DR116" s="838"/>
      <c r="DS116" s="838"/>
      <c r="DT116" s="838"/>
      <c r="DU116" s="839"/>
      <c r="DV116" s="885">
        <v>0.2</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5139151</v>
      </c>
      <c r="AB117" s="970"/>
      <c r="AC117" s="970"/>
      <c r="AD117" s="970"/>
      <c r="AE117" s="971"/>
      <c r="AF117" s="972">
        <v>5001010</v>
      </c>
      <c r="AG117" s="970"/>
      <c r="AH117" s="970"/>
      <c r="AI117" s="970"/>
      <c r="AJ117" s="971"/>
      <c r="AK117" s="972">
        <v>4962636</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299</v>
      </c>
      <c r="AG118" s="963"/>
      <c r="AH118" s="963"/>
      <c r="AI118" s="963"/>
      <c r="AJ118" s="964"/>
      <c r="AK118" s="965" t="s">
        <v>298</v>
      </c>
      <c r="AL118" s="963"/>
      <c r="AM118" s="963"/>
      <c r="AN118" s="963"/>
      <c r="AO118" s="964"/>
      <c r="AP118" s="966" t="s">
        <v>427</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121</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190872</v>
      </c>
      <c r="AB119" s="956"/>
      <c r="AC119" s="956"/>
      <c r="AD119" s="956"/>
      <c r="AE119" s="957"/>
      <c r="AF119" s="958">
        <v>190872</v>
      </c>
      <c r="AG119" s="956"/>
      <c r="AH119" s="956"/>
      <c r="AI119" s="956"/>
      <c r="AJ119" s="957"/>
      <c r="AK119" s="958">
        <v>190872</v>
      </c>
      <c r="AL119" s="956"/>
      <c r="AM119" s="956"/>
      <c r="AN119" s="956"/>
      <c r="AO119" s="957"/>
      <c r="AP119" s="959">
        <v>1</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457</v>
      </c>
      <c r="BP119" s="939"/>
      <c r="BQ119" s="943">
        <v>63942151</v>
      </c>
      <c r="BR119" s="906"/>
      <c r="BS119" s="906"/>
      <c r="BT119" s="906"/>
      <c r="BU119" s="906"/>
      <c r="BV119" s="906">
        <v>61603137</v>
      </c>
      <c r="BW119" s="906"/>
      <c r="BX119" s="906"/>
      <c r="BY119" s="906"/>
      <c r="BZ119" s="906"/>
      <c r="CA119" s="906">
        <v>60100891</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121</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7217233</v>
      </c>
      <c r="BR120" s="903"/>
      <c r="BS120" s="903"/>
      <c r="BT120" s="903"/>
      <c r="BU120" s="903"/>
      <c r="BV120" s="903">
        <v>7868107</v>
      </c>
      <c r="BW120" s="903"/>
      <c r="BX120" s="903"/>
      <c r="BY120" s="903"/>
      <c r="BZ120" s="903"/>
      <c r="CA120" s="903">
        <v>7687937</v>
      </c>
      <c r="CB120" s="903"/>
      <c r="CC120" s="903"/>
      <c r="CD120" s="903"/>
      <c r="CE120" s="903"/>
      <c r="CF120" s="927">
        <v>41.5</v>
      </c>
      <c r="CG120" s="928"/>
      <c r="CH120" s="928"/>
      <c r="CI120" s="928"/>
      <c r="CJ120" s="928"/>
      <c r="CK120" s="929" t="s">
        <v>461</v>
      </c>
      <c r="CL120" s="913"/>
      <c r="CM120" s="913"/>
      <c r="CN120" s="913"/>
      <c r="CO120" s="914"/>
      <c r="CP120" s="933" t="s">
        <v>405</v>
      </c>
      <c r="CQ120" s="934"/>
      <c r="CR120" s="934"/>
      <c r="CS120" s="934"/>
      <c r="CT120" s="934"/>
      <c r="CU120" s="934"/>
      <c r="CV120" s="934"/>
      <c r="CW120" s="934"/>
      <c r="CX120" s="934"/>
      <c r="CY120" s="934"/>
      <c r="CZ120" s="934"/>
      <c r="DA120" s="934"/>
      <c r="DB120" s="934"/>
      <c r="DC120" s="934"/>
      <c r="DD120" s="934"/>
      <c r="DE120" s="934"/>
      <c r="DF120" s="935"/>
      <c r="DG120" s="922">
        <v>14390144</v>
      </c>
      <c r="DH120" s="903"/>
      <c r="DI120" s="903"/>
      <c r="DJ120" s="903"/>
      <c r="DK120" s="903"/>
      <c r="DL120" s="903">
        <v>14083425</v>
      </c>
      <c r="DM120" s="903"/>
      <c r="DN120" s="903"/>
      <c r="DO120" s="903"/>
      <c r="DP120" s="903"/>
      <c r="DQ120" s="903">
        <v>13012703</v>
      </c>
      <c r="DR120" s="903"/>
      <c r="DS120" s="903"/>
      <c r="DT120" s="903"/>
      <c r="DU120" s="903"/>
      <c r="DV120" s="904">
        <v>70.3</v>
      </c>
      <c r="DW120" s="904"/>
      <c r="DX120" s="904"/>
      <c r="DY120" s="904"/>
      <c r="DZ120" s="905"/>
    </row>
    <row r="121" spans="1:130" s="226" customFormat="1" ht="26.25" customHeight="1">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463</v>
      </c>
      <c r="BA121" s="808"/>
      <c r="BB121" s="808"/>
      <c r="BC121" s="808"/>
      <c r="BD121" s="808"/>
      <c r="BE121" s="808"/>
      <c r="BF121" s="808"/>
      <c r="BG121" s="808"/>
      <c r="BH121" s="808"/>
      <c r="BI121" s="808"/>
      <c r="BJ121" s="808"/>
      <c r="BK121" s="808"/>
      <c r="BL121" s="808"/>
      <c r="BM121" s="808"/>
      <c r="BN121" s="808"/>
      <c r="BO121" s="808"/>
      <c r="BP121" s="809"/>
      <c r="BQ121" s="874">
        <v>2459258</v>
      </c>
      <c r="BR121" s="875"/>
      <c r="BS121" s="875"/>
      <c r="BT121" s="875"/>
      <c r="BU121" s="875"/>
      <c r="BV121" s="875">
        <v>2686151</v>
      </c>
      <c r="BW121" s="875"/>
      <c r="BX121" s="875"/>
      <c r="BY121" s="875"/>
      <c r="BZ121" s="875"/>
      <c r="CA121" s="875">
        <v>2650825</v>
      </c>
      <c r="CB121" s="875"/>
      <c r="CC121" s="875"/>
      <c r="CD121" s="875"/>
      <c r="CE121" s="875"/>
      <c r="CF121" s="936">
        <v>14.3</v>
      </c>
      <c r="CG121" s="937"/>
      <c r="CH121" s="937"/>
      <c r="CI121" s="937"/>
      <c r="CJ121" s="937"/>
      <c r="CK121" s="930"/>
      <c r="CL121" s="916"/>
      <c r="CM121" s="916"/>
      <c r="CN121" s="916"/>
      <c r="CO121" s="917"/>
      <c r="CP121" s="896" t="s">
        <v>406</v>
      </c>
      <c r="CQ121" s="897"/>
      <c r="CR121" s="897"/>
      <c r="CS121" s="897"/>
      <c r="CT121" s="897"/>
      <c r="CU121" s="897"/>
      <c r="CV121" s="897"/>
      <c r="CW121" s="897"/>
      <c r="CX121" s="897"/>
      <c r="CY121" s="897"/>
      <c r="CZ121" s="897"/>
      <c r="DA121" s="897"/>
      <c r="DB121" s="897"/>
      <c r="DC121" s="897"/>
      <c r="DD121" s="897"/>
      <c r="DE121" s="897"/>
      <c r="DF121" s="898"/>
      <c r="DG121" s="874">
        <v>5504801</v>
      </c>
      <c r="DH121" s="875"/>
      <c r="DI121" s="875"/>
      <c r="DJ121" s="875"/>
      <c r="DK121" s="875"/>
      <c r="DL121" s="875">
        <v>5251304</v>
      </c>
      <c r="DM121" s="875"/>
      <c r="DN121" s="875"/>
      <c r="DO121" s="875"/>
      <c r="DP121" s="875"/>
      <c r="DQ121" s="875">
        <v>4998988</v>
      </c>
      <c r="DR121" s="875"/>
      <c r="DS121" s="875"/>
      <c r="DT121" s="875"/>
      <c r="DU121" s="875"/>
      <c r="DV121" s="852">
        <v>27</v>
      </c>
      <c r="DW121" s="852"/>
      <c r="DX121" s="852"/>
      <c r="DY121" s="852"/>
      <c r="DZ121" s="853"/>
    </row>
    <row r="122" spans="1:130" s="226" customFormat="1" ht="26.25" customHeight="1">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37422748</v>
      </c>
      <c r="BR122" s="906"/>
      <c r="BS122" s="906"/>
      <c r="BT122" s="906"/>
      <c r="BU122" s="906"/>
      <c r="BV122" s="906">
        <v>36978985</v>
      </c>
      <c r="BW122" s="906"/>
      <c r="BX122" s="906"/>
      <c r="BY122" s="906"/>
      <c r="BZ122" s="906"/>
      <c r="CA122" s="906">
        <v>36414794</v>
      </c>
      <c r="CB122" s="906"/>
      <c r="CC122" s="906"/>
      <c r="CD122" s="906"/>
      <c r="CE122" s="906"/>
      <c r="CF122" s="907">
        <v>196.8</v>
      </c>
      <c r="CG122" s="908"/>
      <c r="CH122" s="908"/>
      <c r="CI122" s="908"/>
      <c r="CJ122" s="908"/>
      <c r="CK122" s="930"/>
      <c r="CL122" s="916"/>
      <c r="CM122" s="916"/>
      <c r="CN122" s="916"/>
      <c r="CO122" s="917"/>
      <c r="CP122" s="896" t="s">
        <v>408</v>
      </c>
      <c r="CQ122" s="897"/>
      <c r="CR122" s="897"/>
      <c r="CS122" s="897"/>
      <c r="CT122" s="897"/>
      <c r="CU122" s="897"/>
      <c r="CV122" s="897"/>
      <c r="CW122" s="897"/>
      <c r="CX122" s="897"/>
      <c r="CY122" s="897"/>
      <c r="CZ122" s="897"/>
      <c r="DA122" s="897"/>
      <c r="DB122" s="897"/>
      <c r="DC122" s="897"/>
      <c r="DD122" s="897"/>
      <c r="DE122" s="897"/>
      <c r="DF122" s="898"/>
      <c r="DG122" s="874">
        <v>3101006</v>
      </c>
      <c r="DH122" s="875"/>
      <c r="DI122" s="875"/>
      <c r="DJ122" s="875"/>
      <c r="DK122" s="875"/>
      <c r="DL122" s="875">
        <v>3079664</v>
      </c>
      <c r="DM122" s="875"/>
      <c r="DN122" s="875"/>
      <c r="DO122" s="875"/>
      <c r="DP122" s="875"/>
      <c r="DQ122" s="875">
        <v>3212536</v>
      </c>
      <c r="DR122" s="875"/>
      <c r="DS122" s="875"/>
      <c r="DT122" s="875"/>
      <c r="DU122" s="875"/>
      <c r="DV122" s="852">
        <v>17.399999999999999</v>
      </c>
      <c r="DW122" s="852"/>
      <c r="DX122" s="852"/>
      <c r="DY122" s="852"/>
      <c r="DZ122" s="853"/>
    </row>
    <row r="123" spans="1:130" s="226" customFormat="1" ht="26.25" customHeight="1">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465</v>
      </c>
      <c r="BP123" s="939"/>
      <c r="BQ123" s="893">
        <v>47099239</v>
      </c>
      <c r="BR123" s="894"/>
      <c r="BS123" s="894"/>
      <c r="BT123" s="894"/>
      <c r="BU123" s="894"/>
      <c r="BV123" s="894">
        <v>47533243</v>
      </c>
      <c r="BW123" s="894"/>
      <c r="BX123" s="894"/>
      <c r="BY123" s="894"/>
      <c r="BZ123" s="894"/>
      <c r="CA123" s="894">
        <v>46753556</v>
      </c>
      <c r="CB123" s="894"/>
      <c r="CC123" s="894"/>
      <c r="CD123" s="894"/>
      <c r="CE123" s="894"/>
      <c r="CF123" s="804"/>
      <c r="CG123" s="805"/>
      <c r="CH123" s="805"/>
      <c r="CI123" s="805"/>
      <c r="CJ123" s="895"/>
      <c r="CK123" s="930"/>
      <c r="CL123" s="916"/>
      <c r="CM123" s="916"/>
      <c r="CN123" s="916"/>
      <c r="CO123" s="917"/>
      <c r="CP123" s="896" t="s">
        <v>403</v>
      </c>
      <c r="CQ123" s="897"/>
      <c r="CR123" s="897"/>
      <c r="CS123" s="897"/>
      <c r="CT123" s="897"/>
      <c r="CU123" s="897"/>
      <c r="CV123" s="897"/>
      <c r="CW123" s="897"/>
      <c r="CX123" s="897"/>
      <c r="CY123" s="897"/>
      <c r="CZ123" s="897"/>
      <c r="DA123" s="897"/>
      <c r="DB123" s="897"/>
      <c r="DC123" s="897"/>
      <c r="DD123" s="897"/>
      <c r="DE123" s="897"/>
      <c r="DF123" s="898"/>
      <c r="DG123" s="837">
        <v>1710166</v>
      </c>
      <c r="DH123" s="838"/>
      <c r="DI123" s="838"/>
      <c r="DJ123" s="838"/>
      <c r="DK123" s="839"/>
      <c r="DL123" s="840">
        <v>1672050</v>
      </c>
      <c r="DM123" s="838"/>
      <c r="DN123" s="838"/>
      <c r="DO123" s="838"/>
      <c r="DP123" s="839"/>
      <c r="DQ123" s="840">
        <v>1651603</v>
      </c>
      <c r="DR123" s="838"/>
      <c r="DS123" s="838"/>
      <c r="DT123" s="838"/>
      <c r="DU123" s="839"/>
      <c r="DV123" s="885">
        <v>8.9</v>
      </c>
      <c r="DW123" s="886"/>
      <c r="DX123" s="886"/>
      <c r="DY123" s="886"/>
      <c r="DZ123" s="887"/>
    </row>
    <row r="124" spans="1:130" s="226" customFormat="1" ht="26.25" customHeight="1" thickBot="1">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87.9</v>
      </c>
      <c r="BR124" s="892"/>
      <c r="BS124" s="892"/>
      <c r="BT124" s="892"/>
      <c r="BU124" s="892"/>
      <c r="BV124" s="892">
        <v>74.2</v>
      </c>
      <c r="BW124" s="892"/>
      <c r="BX124" s="892"/>
      <c r="BY124" s="892"/>
      <c r="BZ124" s="892"/>
      <c r="CA124" s="892">
        <v>72.099999999999994</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v>348743</v>
      </c>
      <c r="DH124" s="821"/>
      <c r="DI124" s="821"/>
      <c r="DJ124" s="821"/>
      <c r="DK124" s="822"/>
      <c r="DL124" s="823">
        <v>284401</v>
      </c>
      <c r="DM124" s="821"/>
      <c r="DN124" s="821"/>
      <c r="DO124" s="821"/>
      <c r="DP124" s="822"/>
      <c r="DQ124" s="823">
        <v>188293</v>
      </c>
      <c r="DR124" s="821"/>
      <c r="DS124" s="821"/>
      <c r="DT124" s="821"/>
      <c r="DU124" s="822"/>
      <c r="DV124" s="909">
        <v>1</v>
      </c>
      <c r="DW124" s="910"/>
      <c r="DX124" s="910"/>
      <c r="DY124" s="910"/>
      <c r="DZ124" s="911"/>
    </row>
    <row r="125" spans="1:130" s="226" customFormat="1" ht="26.25" customHeight="1">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13134</v>
      </c>
      <c r="AB126" s="838"/>
      <c r="AC126" s="838"/>
      <c r="AD126" s="838"/>
      <c r="AE126" s="839"/>
      <c r="AF126" s="840">
        <v>9757</v>
      </c>
      <c r="AG126" s="838"/>
      <c r="AH126" s="838"/>
      <c r="AI126" s="838"/>
      <c r="AJ126" s="839"/>
      <c r="AK126" s="840">
        <v>9706</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196686</v>
      </c>
      <c r="AB128" s="859"/>
      <c r="AC128" s="859"/>
      <c r="AD128" s="859"/>
      <c r="AE128" s="860"/>
      <c r="AF128" s="861">
        <v>216760</v>
      </c>
      <c r="AG128" s="859"/>
      <c r="AH128" s="859"/>
      <c r="AI128" s="859"/>
      <c r="AJ128" s="860"/>
      <c r="AK128" s="861">
        <v>212564</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121</v>
      </c>
      <c r="BG128" s="845"/>
      <c r="BH128" s="845"/>
      <c r="BI128" s="845"/>
      <c r="BJ128" s="845"/>
      <c r="BK128" s="845"/>
      <c r="BL128" s="868"/>
      <c r="BM128" s="844">
        <v>12.33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22244565</v>
      </c>
      <c r="AB129" s="838"/>
      <c r="AC129" s="838"/>
      <c r="AD129" s="838"/>
      <c r="AE129" s="839"/>
      <c r="AF129" s="840">
        <v>22080513</v>
      </c>
      <c r="AG129" s="838"/>
      <c r="AH129" s="838"/>
      <c r="AI129" s="838"/>
      <c r="AJ129" s="839"/>
      <c r="AK129" s="840">
        <v>21742445</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121</v>
      </c>
      <c r="BG129" s="828"/>
      <c r="BH129" s="828"/>
      <c r="BI129" s="828"/>
      <c r="BJ129" s="828"/>
      <c r="BK129" s="828"/>
      <c r="BL129" s="829"/>
      <c r="BM129" s="827">
        <v>17.329999999999998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3099935</v>
      </c>
      <c r="AB130" s="838"/>
      <c r="AC130" s="838"/>
      <c r="AD130" s="838"/>
      <c r="AE130" s="839"/>
      <c r="AF130" s="840">
        <v>3139828</v>
      </c>
      <c r="AG130" s="838"/>
      <c r="AH130" s="838"/>
      <c r="AI130" s="838"/>
      <c r="AJ130" s="839"/>
      <c r="AK130" s="840">
        <v>3237460</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8.8000000000000007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19144630</v>
      </c>
      <c r="AB131" s="821"/>
      <c r="AC131" s="821"/>
      <c r="AD131" s="821"/>
      <c r="AE131" s="822"/>
      <c r="AF131" s="823">
        <v>18940685</v>
      </c>
      <c r="AG131" s="821"/>
      <c r="AH131" s="821"/>
      <c r="AI131" s="821"/>
      <c r="AJ131" s="822"/>
      <c r="AK131" s="823">
        <v>18504985</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v>72.099999999999994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9.6242636170000004</v>
      </c>
      <c r="AB132" s="801"/>
      <c r="AC132" s="801"/>
      <c r="AD132" s="801"/>
      <c r="AE132" s="802"/>
      <c r="AF132" s="803">
        <v>8.6819563280000001</v>
      </c>
      <c r="AG132" s="801"/>
      <c r="AH132" s="801"/>
      <c r="AI132" s="801"/>
      <c r="AJ132" s="802"/>
      <c r="AK132" s="803">
        <v>8.1740784980000001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10.6</v>
      </c>
      <c r="AB133" s="780"/>
      <c r="AC133" s="780"/>
      <c r="AD133" s="780"/>
      <c r="AE133" s="781"/>
      <c r="AF133" s="779">
        <v>9.4</v>
      </c>
      <c r="AG133" s="780"/>
      <c r="AH133" s="780"/>
      <c r="AI133" s="780"/>
      <c r="AJ133" s="781"/>
      <c r="AK133" s="779">
        <v>8.8000000000000007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iGpNbVO54mMmbujMs3F/D7APZmx3UOv4iJhKiRTbSpxuURhktOwexV8Qt1PLX3ixzQawuSYlccplTWCs2Ar2A==" saltValue="n6OKLBIS/HtJCvDPLd/p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491</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V/2jAifnkIQGaDAv2QkONeQQx/TUovac+qn6mxsfM+uPmnnf55jNHCxFUG/HSxZ4gSG5oVCD1gXwmrKMJpbpAQ==" saltValue="sD0Ur5iecohxeuNrkG3L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HflKMkmaLCZh4mqVMa9XBUmJznfv1X2beefS4IqAjJJDLjpgEya2dhrHinqZYBhusZwgSCUmlSmVRjnWldF7Q==" saltValue="nqg9YuD3OXt6XCY2UHIjow=="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5476482</v>
      </c>
      <c r="AP9" s="292">
        <v>74376</v>
      </c>
      <c r="AQ9" s="293">
        <v>61846</v>
      </c>
      <c r="AR9" s="294">
        <v>20.3</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355310</v>
      </c>
      <c r="AP10" s="295">
        <v>4825</v>
      </c>
      <c r="AQ10" s="296">
        <v>5819</v>
      </c>
      <c r="AR10" s="297">
        <v>-17.100000000000001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33207</v>
      </c>
      <c r="AP11" s="295">
        <v>451</v>
      </c>
      <c r="AQ11" s="296">
        <v>5868</v>
      </c>
      <c r="AR11" s="297">
        <v>-92.3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v>133701</v>
      </c>
      <c r="AP12" s="295">
        <v>1816</v>
      </c>
      <c r="AQ12" s="296">
        <v>1247</v>
      </c>
      <c r="AR12" s="297">
        <v>45.6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503</v>
      </c>
      <c r="AL13" s="1207"/>
      <c r="AM13" s="1207"/>
      <c r="AN13" s="1208"/>
      <c r="AO13" s="295" t="s">
        <v>504</v>
      </c>
      <c r="AP13" s="295" t="s">
        <v>504</v>
      </c>
      <c r="AQ13" s="296">
        <v>0</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227092</v>
      </c>
      <c r="AP14" s="295">
        <v>3084</v>
      </c>
      <c r="AQ14" s="296">
        <v>2376</v>
      </c>
      <c r="AR14" s="297">
        <v>29.8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203360</v>
      </c>
      <c r="AP15" s="295">
        <v>2762</v>
      </c>
      <c r="AQ15" s="296">
        <v>1663</v>
      </c>
      <c r="AR15" s="297">
        <v>66.099999999999994</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-343635</v>
      </c>
      <c r="AP16" s="295">
        <v>-4667</v>
      </c>
      <c r="AQ16" s="296">
        <v>-5271</v>
      </c>
      <c r="AR16" s="297">
        <v>-11.5</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6085517</v>
      </c>
      <c r="AP17" s="295">
        <v>82648</v>
      </c>
      <c r="AQ17" s="296">
        <v>73548</v>
      </c>
      <c r="AR17" s="297">
        <v>12.4</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8.9499999999999993</v>
      </c>
      <c r="AP21" s="308">
        <v>7.24</v>
      </c>
      <c r="AQ21" s="309">
        <v>1.71</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98.6</v>
      </c>
      <c r="AP22" s="313">
        <v>98.4</v>
      </c>
      <c r="AQ22" s="314">
        <v>0.2</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515</v>
      </c>
      <c r="AO27" s="273"/>
      <c r="AP27" s="273"/>
      <c r="AQ27" s="273"/>
      <c r="AR27" s="273"/>
      <c r="AS27" s="273"/>
      <c r="AT27" s="273"/>
    </row>
    <row r="28" spans="1:46" ht="16.2">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3185848</v>
      </c>
      <c r="AP32" s="322">
        <v>43267</v>
      </c>
      <c r="AQ32" s="323">
        <v>39633</v>
      </c>
      <c r="AR32" s="324">
        <v>9.1999999999999993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504</v>
      </c>
      <c r="AP34" s="322" t="s">
        <v>504</v>
      </c>
      <c r="AQ34" s="323">
        <v>58</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1576210</v>
      </c>
      <c r="AP35" s="322">
        <v>21407</v>
      </c>
      <c r="AQ35" s="323">
        <v>13693</v>
      </c>
      <c r="AR35" s="324">
        <v>56.3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t="s">
        <v>504</v>
      </c>
      <c r="AP36" s="322" t="s">
        <v>504</v>
      </c>
      <c r="AQ36" s="323">
        <v>1763</v>
      </c>
      <c r="AR36" s="324" t="s">
        <v>504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v>200578</v>
      </c>
      <c r="AP37" s="322">
        <v>2724</v>
      </c>
      <c r="AQ37" s="323">
        <v>897</v>
      </c>
      <c r="AR37" s="324">
        <v>203.7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t="s">
        <v>504</v>
      </c>
      <c r="AP38" s="325" t="s">
        <v>504</v>
      </c>
      <c r="AQ38" s="326">
        <v>1</v>
      </c>
      <c r="AR38" s="314" t="s">
        <v>504</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v>-212564</v>
      </c>
      <c r="AP39" s="322">
        <v>-2887</v>
      </c>
      <c r="AQ39" s="323">
        <v>-5566</v>
      </c>
      <c r="AR39" s="324">
        <v>-48.1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-3237460</v>
      </c>
      <c r="AP40" s="322">
        <v>-43968</v>
      </c>
      <c r="AQ40" s="323">
        <v>-36175</v>
      </c>
      <c r="AR40" s="324">
        <v>21.5</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1512612</v>
      </c>
      <c r="AP41" s="322">
        <v>20543</v>
      </c>
      <c r="AQ41" s="323">
        <v>14303</v>
      </c>
      <c r="AR41" s="324">
        <v>43.6</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5742344</v>
      </c>
      <c r="AN51" s="344">
        <v>73804</v>
      </c>
      <c r="AO51" s="345">
        <v>51.8</v>
      </c>
      <c r="AP51" s="346">
        <v>63956</v>
      </c>
      <c r="AQ51" s="347">
        <v>25.7</v>
      </c>
      <c r="AR51" s="348">
        <v>26.1</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3414572</v>
      </c>
      <c r="AN52" s="352">
        <v>43886</v>
      </c>
      <c r="AO52" s="353">
        <v>69.5</v>
      </c>
      <c r="AP52" s="354">
        <v>29239</v>
      </c>
      <c r="AQ52" s="355">
        <v>8.8000000000000007</v>
      </c>
      <c r="AR52" s="356">
        <v>60.7</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4475375</v>
      </c>
      <c r="AN53" s="344">
        <v>58297</v>
      </c>
      <c r="AO53" s="345">
        <v>-21</v>
      </c>
      <c r="AP53" s="346">
        <v>66255</v>
      </c>
      <c r="AQ53" s="347">
        <v>3.6</v>
      </c>
      <c r="AR53" s="348">
        <v>-24.6</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2633945</v>
      </c>
      <c r="AN54" s="352">
        <v>34310</v>
      </c>
      <c r="AO54" s="353">
        <v>-21.8</v>
      </c>
      <c r="AP54" s="354">
        <v>31822</v>
      </c>
      <c r="AQ54" s="355">
        <v>8.8000000000000007</v>
      </c>
      <c r="AR54" s="356">
        <v>-30.6</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5661938</v>
      </c>
      <c r="AN55" s="344">
        <v>74747</v>
      </c>
      <c r="AO55" s="345">
        <v>28.2</v>
      </c>
      <c r="AP55" s="346">
        <v>54227</v>
      </c>
      <c r="AQ55" s="347">
        <v>-18.2</v>
      </c>
      <c r="AR55" s="348">
        <v>46.4</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1955105</v>
      </c>
      <c r="AN56" s="352">
        <v>25811</v>
      </c>
      <c r="AO56" s="353">
        <v>-24.8</v>
      </c>
      <c r="AP56" s="354">
        <v>29694</v>
      </c>
      <c r="AQ56" s="355">
        <v>-6.7</v>
      </c>
      <c r="AR56" s="356">
        <v>-18.100000000000001</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3698557</v>
      </c>
      <c r="AN57" s="344">
        <v>49509</v>
      </c>
      <c r="AO57" s="345">
        <v>-33.799999999999997</v>
      </c>
      <c r="AP57" s="346">
        <v>57295</v>
      </c>
      <c r="AQ57" s="347">
        <v>5.7</v>
      </c>
      <c r="AR57" s="348">
        <v>-39.5</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2132799</v>
      </c>
      <c r="AN58" s="352">
        <v>28550</v>
      </c>
      <c r="AO58" s="353">
        <v>10.6</v>
      </c>
      <c r="AP58" s="354">
        <v>32771</v>
      </c>
      <c r="AQ58" s="355">
        <v>10.4</v>
      </c>
      <c r="AR58" s="356">
        <v>0.2</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4760435</v>
      </c>
      <c r="AN59" s="344">
        <v>64652</v>
      </c>
      <c r="AO59" s="345">
        <v>30.6</v>
      </c>
      <c r="AP59" s="346">
        <v>54110</v>
      </c>
      <c r="AQ59" s="347">
        <v>-5.6</v>
      </c>
      <c r="AR59" s="348">
        <v>36.200000000000003</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2427455</v>
      </c>
      <c r="AN60" s="352">
        <v>32967</v>
      </c>
      <c r="AO60" s="353">
        <v>15.5</v>
      </c>
      <c r="AP60" s="354">
        <v>30620</v>
      </c>
      <c r="AQ60" s="355">
        <v>-6.6</v>
      </c>
      <c r="AR60" s="356">
        <v>22.1</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4867730</v>
      </c>
      <c r="AN61" s="359">
        <v>64202</v>
      </c>
      <c r="AO61" s="360">
        <v>11.2</v>
      </c>
      <c r="AP61" s="361">
        <v>59169</v>
      </c>
      <c r="AQ61" s="362">
        <v>2.2000000000000002</v>
      </c>
      <c r="AR61" s="348">
        <v>9</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2512775</v>
      </c>
      <c r="AN62" s="352">
        <v>33105</v>
      </c>
      <c r="AO62" s="353">
        <v>9.8000000000000007</v>
      </c>
      <c r="AP62" s="354">
        <v>30829</v>
      </c>
      <c r="AQ62" s="355">
        <v>2.9</v>
      </c>
      <c r="AR62" s="356">
        <v>6.9</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sC62e2mjzpzBzALsKDz5Ovl3s9ikf0sKlI1ycMcdz8oT0dBdElIuEP4DbJIbOpu0En8VRuZjfe2Gs+vgKQwkRA==" saltValue="cDY0lu3b6oLFzeOlMiPV1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5cdjRu7KDuvdyuf/gju8ubS8r0d+mhcfg/YSKE/ShEpx8LUXh5osDXj3ilXt7KX8I5SZBCqfndRciwBVXxysw==" saltValue="rjgihsKhOCfbKuF0SdSx0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kuICEDHxLU7Cc0bBzvNe0Byex2Oj+1yQY7gCyOOsP3PZ3tSyWd3K1ZnqsJQzn5BeK3CACnen7VD1FjPo16VaQ==" saltValue="DadYxpKrzXrTNc76Bei3M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2" t="s">
        <v>3</v>
      </c>
      <c r="D47" s="1212"/>
      <c r="E47" s="1213"/>
      <c r="F47" s="11">
        <v>8.4600000000000009</v>
      </c>
      <c r="G47" s="12">
        <v>6.78</v>
      </c>
      <c r="H47" s="12">
        <v>8.2799999999999994</v>
      </c>
      <c r="I47" s="12">
        <v>8.9</v>
      </c>
      <c r="J47" s="13">
        <v>7.59</v>
      </c>
    </row>
    <row r="48" spans="2:10" ht="57.75" customHeight="1">
      <c r="B48" s="14"/>
      <c r="C48" s="1214" t="s">
        <v>4</v>
      </c>
      <c r="D48" s="1214"/>
      <c r="E48" s="1215"/>
      <c r="F48" s="15">
        <v>6.01</v>
      </c>
      <c r="G48" s="16">
        <v>9.3000000000000007</v>
      </c>
      <c r="H48" s="16">
        <v>7.64</v>
      </c>
      <c r="I48" s="16">
        <v>5.51</v>
      </c>
      <c r="J48" s="17">
        <v>7.59</v>
      </c>
    </row>
    <row r="49" spans="2:10" ht="57.75" customHeight="1" thickBot="1">
      <c r="B49" s="18"/>
      <c r="C49" s="1216" t="s">
        <v>5</v>
      </c>
      <c r="D49" s="1216"/>
      <c r="E49" s="1217"/>
      <c r="F49" s="19">
        <v>0.73</v>
      </c>
      <c r="G49" s="20">
        <v>3.27</v>
      </c>
      <c r="H49" s="20">
        <v>1.84</v>
      </c>
      <c r="I49" s="20" t="s">
        <v>551</v>
      </c>
      <c r="J49" s="21">
        <v>0.55000000000000004</v>
      </c>
    </row>
    <row r="50" spans="2:10" ht="13.5" customHeight="1"/>
    <row r="51" spans="2:10" ht="13.5" hidden="1" customHeight="1"/>
    <row r="52" spans="2:10" ht="13.5" hidden="1" customHeight="1"/>
    <row r="53" spans="2:10" ht="13.5" hidden="1" customHeight="1"/>
  </sheetData>
  <sheetProtection algorithmName="SHA-512" hashValue="RFSKmf+dynAL7OXeTzz+o/XdZmHG+SUX7U4Qq0UDrJ0PeRoTgrH8pQ54kH5vWagTMJAyTOLbXWdILxWRYxKnXQ==" saltValue="Y4UB2zjsNv9cwuCOYA1E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CL4384</cp:lastModifiedBy>
  <cp:lastPrinted>2019-10-29T08:02:12Z</cp:lastPrinted>
  <dcterms:created xsi:type="dcterms:W3CDTF">2019-02-14T01:30:12Z</dcterms:created>
  <dcterms:modified xsi:type="dcterms:W3CDTF">2019-12-09T08:12:16Z</dcterms:modified>
  <cp:category/>
</cp:coreProperties>
</file>