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4346\Desktop\経営比較分析表\"/>
    </mc:Choice>
  </mc:AlternateContent>
  <workbookProtection workbookAlgorithmName="SHA-512" workbookHashValue="hVus+dKaWpWwh8s7L+WLJY7NTQLp4hERtkfuRKz4ChzxbTPpsNDTxrWJVw3LqCu6eJ935ZmRUWEnjqCM4mqKqg==" workbookSaltValue="ZVByEYn+BsZgsVHb8zMiYA=="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0" i="5" l="1"/>
  <c r="EC10" i="5"/>
  <c r="EA10" i="5"/>
  <c r="DQ10" i="5"/>
  <c r="DG10" i="5"/>
  <c r="CM10" i="5"/>
  <c r="CK10" i="5"/>
  <c r="CI10" i="5"/>
  <c r="BY10" i="5"/>
  <c r="BO10" i="5"/>
  <c r="AU10" i="5"/>
  <c r="AS10" i="5"/>
  <c r="AQ10" i="5"/>
  <c r="AG10" i="5"/>
  <c r="W10" i="5"/>
  <c r="F10" i="5"/>
  <c r="DI10" i="5" s="1"/>
  <c r="E10" i="5"/>
  <c r="DS10" i="5" s="1"/>
  <c r="D10" i="5"/>
  <c r="DR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OZ32" i="4"/>
  <c r="OF32" i="4"/>
  <c r="MN32" i="4"/>
  <c r="LT32" i="4"/>
  <c r="KZ32" i="4"/>
  <c r="KF32" i="4"/>
  <c r="JL32" i="4"/>
  <c r="GZ32" i="4"/>
  <c r="GF32" i="4"/>
  <c r="FL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V10" i="5"/>
  <c r="AF10" i="5"/>
  <c r="AJ10" i="5"/>
  <c r="AT10" i="5"/>
  <c r="BD10" i="5"/>
  <c r="BN10" i="5"/>
  <c r="BX10" i="5"/>
  <c r="CB10" i="5"/>
  <c r="CL10" i="5"/>
  <c r="CV10" i="5"/>
  <c r="DF10" i="5"/>
  <c r="DP10" i="5"/>
  <c r="DT10" i="5"/>
  <c r="ED10" i="5"/>
  <c r="BE10" i="5"/>
  <c r="CW10" i="5"/>
  <c r="X10" i="5"/>
  <c r="AH10" i="5"/>
  <c r="AR10" i="5"/>
  <c r="BB10" i="5"/>
  <c r="BF10" i="5"/>
  <c r="BP10" i="5"/>
  <c r="BZ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<sst xmlns="http://schemas.openxmlformats.org/spreadsheetml/2006/main" count="262" uniqueCount="109">
  <si>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</si>
  <si>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</si>
  <si>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</si>
  <si>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</si>
  <si>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</si>
  <si>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</si>
  <si>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</si>
  <si>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</si>
  <si>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</si>
  <si>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</si>
  <si>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</si>
  <si>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</si>
  <si>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</si>
  <si>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</si>
  <si>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</si>
  <si>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</si>
  <si>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</si>
  <si>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</si>
  <si>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</si>
  <si>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</si>
  <si>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</si>
  <si>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</si>
  <si>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</si>
  <si>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</si>
  <si>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</si>
  <si>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</si>
  <si>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</si>
  <si>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</si>
  <si>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</si>
  <si>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</si>
  <si>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</si>
  <si>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</si>
  <si>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</si>
  <si>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</si>
  <si>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</si>
  <si>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</si>
  <si>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</si>
  <si>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</si>
  <si>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</si>
  <si>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</si>
  <si>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</si>
  <si>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</si>
  <si>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</si>
  <si>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</si>
  <si>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</si>
  <si>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</si>
  <si>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</si>
  <si>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</si>
  <si>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</si>
  <si>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</si>
  <si>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</si>
  <si>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</si>
  <si>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</si>
  <si>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</si>
  <si>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</si>
  <si>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</si>
  <si>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</si>
  <si>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</si>
  <si>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</si>
  <si>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</si>
  <si>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</si>
  <si>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</si>
  <si>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</si>
  <si>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</si>
  <si>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</si>
  <si>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</si>
  <si>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</si>
  <si>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</si>
  <si>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</si>
  <si>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</si>
  <si>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</si>
  <si>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</si>
  <si>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</si>
  <si>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</si>
  <si>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</si>
  <si>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</si>
  <si>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</si>
  <si>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</si>
  <si>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</si>
  <si>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</si>
  <si>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</si>
  <si>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</si>
  <si>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</si>
  <si>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</si>
  <si>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</si>
  <si>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</si>
  <si>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</si>
  <si>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</si>
  <si>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</si>
  <si>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</si>
  <si>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052043</t>
  </si>
  <si>
    <t>46</t>
  </si>
  <si>
    <t>02</t>
  </si>
  <si>
    <t>0</t>
  </si>
  <si>
    <t>000</t>
  </si>
  <si>
    <t>秋田県　大館市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</si>
  <si>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</si>
  <si>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</si>
  <si>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</si>
  <si>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</si>
  <si>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</si>
  <si>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</si>
  <si>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</si>
  <si>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</si>
  <si>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</si>
  <si>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</si>
  <si>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本年度は有収水量の減少による給水収益の減少や、維持管理費や減価償却費などの費用が大幅に増加していることから、一般会計からの基準外繰入も増加傾向にあり、経営は一層厳しい状況です。
　今後も事業内容を精査し、関係機関と連携を図りながら適切に対応するとともに、健全な経営に努めていきます。</t>
    <rPh sb="1" eb="4">
      <t>ホンネンド</t>
    </rPh>
    <rPh sb="5" eb="7">
      <t>ユウシュウ</t>
    </rPh>
    <rPh sb="7" eb="9">
      <t>スイリョウ</t>
    </rPh>
    <rPh sb="10" eb="12">
      <t>ゲンショウ</t>
    </rPh>
    <rPh sb="15" eb="17">
      <t>キュウスイ</t>
    </rPh>
    <rPh sb="17" eb="19">
      <t>シュウエキ</t>
    </rPh>
    <rPh sb="20" eb="22">
      <t>ゲンショウ</t>
    </rPh>
    <rPh sb="24" eb="26">
      <t>イジ</t>
    </rPh>
    <rPh sb="26" eb="29">
      <t>カンリヒ</t>
    </rPh>
    <rPh sb="30" eb="32">
      <t>ゲンカ</t>
    </rPh>
    <rPh sb="32" eb="34">
      <t>ショウキャク</t>
    </rPh>
    <rPh sb="34" eb="35">
      <t>ヒ</t>
    </rPh>
    <rPh sb="38" eb="40">
      <t>ヒヨウ</t>
    </rPh>
    <rPh sb="41" eb="43">
      <t>オオハバ</t>
    </rPh>
    <rPh sb="44" eb="46">
      <t>ゾウカ</t>
    </rPh>
    <rPh sb="55" eb="57">
      <t>イッパン</t>
    </rPh>
    <rPh sb="57" eb="59">
      <t>カイケイ</t>
    </rPh>
    <rPh sb="62" eb="64">
      <t>キジュン</t>
    </rPh>
    <rPh sb="64" eb="65">
      <t>ガイ</t>
    </rPh>
    <rPh sb="65" eb="67">
      <t>クリイレ</t>
    </rPh>
    <rPh sb="68" eb="70">
      <t>ゾウカ</t>
    </rPh>
    <rPh sb="70" eb="72">
      <t>ケイコウ</t>
    </rPh>
    <rPh sb="84" eb="86">
      <t>ジョウキョウ</t>
    </rPh>
    <rPh sb="91" eb="93">
      <t>コンゴ</t>
    </rPh>
    <phoneticPr fontId="5"/>
  </si>
  <si>
    <t>　本年度は黒字決算となりました。そのため①経常収支比率は100％を上回り、②累積欠損金比率も改善されました。④企業債残高対給水収益比率は類似団体平均を上回っており、企業債借入金に依存する体質となっています。これは、県営大館第３工業団地へ工業用水道の安定供給を図るために拡張事業(平成27年度～平成30年度)を行った際の企業債借入金によるものです。
③流動比率は100％を超えているため、債務に対する支払い能力は備えています。　　　　　　　　　　　　　　　　　　　⑤料金回収率は第３系統の減価償却費の増加により100％を下回り、給水収益で給水費用が賄われない状態が続いております。
⑥給水原価は類似団体平均を下回っていることから、給水に係る費用は低いと考えられます。
⑦施設利用率は、類似団体の平均を上回っておりますが、前年度に比べ施設利用率は減少傾向であり、有収水量の減少が主な要因と考えられます。　　　　　　　　　　　　　　　　　　　　　　　　⑧契約率は、拡張事業で整備した第３系統が供用開始したことにより、配水能力が増えたため、平成29年度と比較すると大幅に下がっているものの、類似団体平均とほぼ同率となっています。　　　　　　　　　　　　　以上のことから「経営の健全性」は概ね保たれていると考えます。</t>
    <rPh sb="1" eb="4">
      <t>ホンネンド</t>
    </rPh>
    <rPh sb="5" eb="7">
      <t>クロジ</t>
    </rPh>
    <rPh sb="33" eb="35">
      <t>ウワマワ</t>
    </rPh>
    <rPh sb="46" eb="48">
      <t>カイゼン</t>
    </rPh>
    <rPh sb="107" eb="109">
      <t>ケンエイ</t>
    </rPh>
    <rPh sb="109" eb="111">
      <t>オオダテ</t>
    </rPh>
    <rPh sb="111" eb="112">
      <t>ダイ</t>
    </rPh>
    <rPh sb="113" eb="115">
      <t>コウギョウ</t>
    </rPh>
    <rPh sb="115" eb="117">
      <t>ダンチ</t>
    </rPh>
    <rPh sb="118" eb="120">
      <t>コウギョウ</t>
    </rPh>
    <rPh sb="139" eb="141">
      <t>ヘイセイ</t>
    </rPh>
    <rPh sb="143" eb="144">
      <t>ネン</t>
    </rPh>
    <rPh sb="144" eb="145">
      <t>ド</t>
    </rPh>
    <rPh sb="154" eb="155">
      <t>オコナ</t>
    </rPh>
    <rPh sb="157" eb="158">
      <t>サイ</t>
    </rPh>
    <rPh sb="159" eb="161">
      <t>キギョウ</t>
    </rPh>
    <rPh sb="161" eb="162">
      <t>サイ</t>
    </rPh>
    <rPh sb="238" eb="239">
      <t>ダイ</t>
    </rPh>
    <rPh sb="240" eb="242">
      <t>ケイトウ</t>
    </rPh>
    <rPh sb="243" eb="245">
      <t>ゲンカ</t>
    </rPh>
    <rPh sb="245" eb="247">
      <t>ショウキャク</t>
    </rPh>
    <rPh sb="247" eb="248">
      <t>ヒ</t>
    </rPh>
    <rPh sb="281" eb="282">
      <t>ツヅ</t>
    </rPh>
    <rPh sb="341" eb="343">
      <t>ルイジ</t>
    </rPh>
    <rPh sb="359" eb="361">
      <t>ゼンネン</t>
    </rPh>
    <rPh sb="361" eb="362">
      <t>ド</t>
    </rPh>
    <rPh sb="363" eb="364">
      <t>クラ</t>
    </rPh>
    <rPh sb="365" eb="367">
      <t>シセツ</t>
    </rPh>
    <rPh sb="367" eb="369">
      <t>リヨウ</t>
    </rPh>
    <rPh sb="369" eb="370">
      <t>リツ</t>
    </rPh>
    <rPh sb="371" eb="373">
      <t>ゲンショウ</t>
    </rPh>
    <rPh sb="373" eb="375">
      <t>ケイコウ</t>
    </rPh>
    <rPh sb="392" eb="393">
      <t>カンガ</t>
    </rPh>
    <rPh sb="434" eb="436">
      <t>セイビ</t>
    </rPh>
    <phoneticPr fontId="5"/>
  </si>
  <si>
    <t>　本市の工業用水道は平成３年に供用開始しており、管路の法定耐用年数を超えておらず、②管路経年化率はゼロとなっています。しかし、将来的に更新等が必要となる事からアセットマネジメントの策定及び投資財政計画等を考慮し、計画的かつ効率的な更新に取り組む必要があると考えます。</t>
    <rPh sb="1" eb="2">
      <t>ホン</t>
    </rPh>
    <rPh sb="13" eb="14">
      <t>ネン</t>
    </rPh>
    <rPh sb="15" eb="17">
      <t>キョウヨウ</t>
    </rPh>
    <rPh sb="17" eb="19">
      <t>カイシ</t>
    </rPh>
    <rPh sb="27" eb="29">
      <t>ホウテイ</t>
    </rPh>
    <rPh sb="42" eb="44">
      <t>カンロ</t>
    </rPh>
    <rPh sb="44" eb="47">
      <t>ケイネンカ</t>
    </rPh>
    <rPh sb="47" eb="48">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</si>
</sst>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41.54</c:v>
                </c:pt>
                <c:pt idx="1">
                  <c:v>43.7</c:v>
                </c:pt>
                <c:pt idx="2">
                  <c:v>20.37</c:v>
                </c:pt>
                <c:pt idx="3">
                  <c:v>22.23</c:v>
                </c:pt>
                <c:pt idx="4">
                  <c:v>24.52</c:v>
                </c:pt>
              </c:numCache>
            </c:numRef>
          </c:val>
          <c:extLst xmlns:c16r2="http://schemas.microsoft.com/office/drawing/2015/06/chart">
            <c:ext xmlns:c16="http://schemas.microsoft.com/office/drawing/2014/chart" uri="{C3380CC4-5D6E-409C-BE32-E72D297353CC}">
              <c16:uniqueId val="{00000000-8D1E-4E98-A155-1FAEC3814295}"/>
            </c:ext>
          </c:extLst>
        </c:ser>
        <c:dLbls>
          <c:showLegendKey val="0"/>
          <c:showVal val="0"/>
          <c:showCatName val="0"/>
          <c:showSerName val="0"/>
          <c:showPercent val="0"/>
          <c:showBubbleSize val="0"/>
        </c:dLbls>
        <c:gapWidth val="150"/>
        <c:axId val="480871744"/>
        <c:axId val="48087840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xmlns:c16r2="http://schemas.microsoft.com/office/drawing/2015/06/chart">
            <c:ext xmlns:c16="http://schemas.microsoft.com/office/drawing/2014/chart" uri="{C3380CC4-5D6E-409C-BE32-E72D297353CC}">
              <c16:uniqueId val="{00000001-8D1E-4E98-A155-1FAEC3814295}"/>
            </c:ext>
          </c:extLst>
        </c:ser>
        <c:dLbls>
          <c:showLegendKey val="0"/>
          <c:showVal val="0"/>
          <c:showCatName val="0"/>
          <c:showSerName val="0"/>
          <c:showPercent val="0"/>
          <c:showBubbleSize val="0"/>
        </c:dLbls>
        <c:marker val="1"/>
        <c:smooth val="0"/>
        <c:axId val="480871744"/>
        <c:axId val="480878408"/>
      </c:lineChart>
      <c:catAx>
        <c:axId val="480871744"/>
        <c:scaling>
          <c:orientation val="minMax"/>
        </c:scaling>
        <c:delete val="1"/>
        <c:axPos val="b"/>
        <c:numFmt formatCode="General" sourceLinked="1"/>
        <c:majorTickMark val="none"/>
        <c:minorTickMark val="none"/>
        <c:tickLblPos val="none"/>
        <c:crossAx val="480878408"/>
        <c:crosses val="autoZero"/>
        <c:auto val="1"/>
        <c:lblAlgn val="ctr"/>
        <c:lblOffset val="100"/>
        <c:noMultiLvlLbl val="1"/>
      </c:catAx>
      <c:valAx>
        <c:axId val="4808784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08717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10.68</c:v>
                </c:pt>
                <c:pt idx="4">
                  <c:v>0</c:v>
                </c:pt>
              </c:numCache>
            </c:numRef>
          </c:val>
          <c:extLst xmlns:c16r2="http://schemas.microsoft.com/office/drawing/2015/06/chart">
            <c:ext xmlns:c16="http://schemas.microsoft.com/office/drawing/2014/chart" uri="{C3380CC4-5D6E-409C-BE32-E72D297353CC}">
              <c16:uniqueId val="{00000000-5F0A-4595-A320-41BCA2246544}"/>
            </c:ext>
          </c:extLst>
        </c:ser>
        <c:dLbls>
          <c:showLegendKey val="0"/>
          <c:showVal val="0"/>
          <c:showCatName val="0"/>
          <c:showSerName val="0"/>
          <c:showPercent val="0"/>
          <c:showBubbleSize val="0"/>
        </c:dLbls>
        <c:gapWidth val="150"/>
        <c:axId val="480869784"/>
        <c:axId val="48087017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xmlns:c16r2="http://schemas.microsoft.com/office/drawing/2015/06/chart">
            <c:ext xmlns:c16="http://schemas.microsoft.com/office/drawing/2014/chart" uri="{C3380CC4-5D6E-409C-BE32-E72D297353CC}">
              <c16:uniqueId val="{00000001-5F0A-4595-A320-41BCA2246544}"/>
            </c:ext>
          </c:extLst>
        </c:ser>
        <c:dLbls>
          <c:showLegendKey val="0"/>
          <c:showVal val="0"/>
          <c:showCatName val="0"/>
          <c:showSerName val="0"/>
          <c:showPercent val="0"/>
          <c:showBubbleSize val="0"/>
        </c:dLbls>
        <c:marker val="1"/>
        <c:smooth val="0"/>
        <c:axId val="480869784"/>
        <c:axId val="480870176"/>
      </c:lineChart>
      <c:catAx>
        <c:axId val="480869784"/>
        <c:scaling>
          <c:orientation val="minMax"/>
        </c:scaling>
        <c:delete val="1"/>
        <c:axPos val="b"/>
        <c:numFmt formatCode="General" sourceLinked="1"/>
        <c:majorTickMark val="none"/>
        <c:minorTickMark val="none"/>
        <c:tickLblPos val="none"/>
        <c:crossAx val="480870176"/>
        <c:crosses val="autoZero"/>
        <c:auto val="1"/>
        <c:lblAlgn val="ctr"/>
        <c:lblOffset val="100"/>
        <c:noMultiLvlLbl val="1"/>
      </c:catAx>
      <c:valAx>
        <c:axId val="4808701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08697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112.03</c:v>
                </c:pt>
                <c:pt idx="1">
                  <c:v>112.51</c:v>
                </c:pt>
                <c:pt idx="2">
                  <c:v>108</c:v>
                </c:pt>
                <c:pt idx="3">
                  <c:v>90.71</c:v>
                </c:pt>
                <c:pt idx="4">
                  <c:v>107.42</c:v>
                </c:pt>
              </c:numCache>
            </c:numRef>
          </c:val>
          <c:extLst xmlns:c16r2="http://schemas.microsoft.com/office/drawing/2015/06/chart">
            <c:ext xmlns:c16="http://schemas.microsoft.com/office/drawing/2014/chart" uri="{C3380CC4-5D6E-409C-BE32-E72D297353CC}">
              <c16:uniqueId val="{00000000-565E-4A8F-B26D-415382617E42}"/>
            </c:ext>
          </c:extLst>
        </c:ser>
        <c:dLbls>
          <c:showLegendKey val="0"/>
          <c:showVal val="0"/>
          <c:showCatName val="0"/>
          <c:showSerName val="0"/>
          <c:showPercent val="0"/>
          <c:showBubbleSize val="0"/>
        </c:dLbls>
        <c:gapWidth val="150"/>
        <c:axId val="480880760"/>
        <c:axId val="48088232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xmlns:c16r2="http://schemas.microsoft.com/office/drawing/2015/06/chart">
            <c:ext xmlns:c16="http://schemas.microsoft.com/office/drawing/2014/chart" uri="{C3380CC4-5D6E-409C-BE32-E72D297353CC}">
              <c16:uniqueId val="{00000001-565E-4A8F-B26D-415382617E42}"/>
            </c:ext>
          </c:extLst>
        </c:ser>
        <c:dLbls>
          <c:showLegendKey val="0"/>
          <c:showVal val="0"/>
          <c:showCatName val="0"/>
          <c:showSerName val="0"/>
          <c:showPercent val="0"/>
          <c:showBubbleSize val="0"/>
        </c:dLbls>
        <c:marker val="1"/>
        <c:smooth val="0"/>
        <c:axId val="480880760"/>
        <c:axId val="480882328"/>
      </c:lineChart>
      <c:catAx>
        <c:axId val="480880760"/>
        <c:scaling>
          <c:orientation val="minMax"/>
        </c:scaling>
        <c:delete val="1"/>
        <c:axPos val="b"/>
        <c:numFmt formatCode="General" sourceLinked="1"/>
        <c:majorTickMark val="none"/>
        <c:minorTickMark val="none"/>
        <c:tickLblPos val="none"/>
        <c:crossAx val="480882328"/>
        <c:crosses val="autoZero"/>
        <c:auto val="1"/>
        <c:lblAlgn val="ctr"/>
        <c:lblOffset val="100"/>
        <c:noMultiLvlLbl val="1"/>
      </c:catAx>
      <c:valAx>
        <c:axId val="4808823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08807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9C-435B-BACA-5F08BDAA4EA0}"/>
            </c:ext>
          </c:extLst>
        </c:ser>
        <c:dLbls>
          <c:showLegendKey val="0"/>
          <c:showVal val="0"/>
          <c:showCatName val="0"/>
          <c:showSerName val="0"/>
          <c:showPercent val="0"/>
          <c:showBubbleSize val="0"/>
        </c:dLbls>
        <c:gapWidth val="150"/>
        <c:axId val="480878800"/>
        <c:axId val="48087056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xmlns:c16r2="http://schemas.microsoft.com/office/drawing/2015/06/chart">
            <c:ext xmlns:c16="http://schemas.microsoft.com/office/drawing/2014/chart" uri="{C3380CC4-5D6E-409C-BE32-E72D297353CC}">
              <c16:uniqueId val="{00000001-2F9C-435B-BACA-5F08BDAA4EA0}"/>
            </c:ext>
          </c:extLst>
        </c:ser>
        <c:dLbls>
          <c:showLegendKey val="0"/>
          <c:showVal val="0"/>
          <c:showCatName val="0"/>
          <c:showSerName val="0"/>
          <c:showPercent val="0"/>
          <c:showBubbleSize val="0"/>
        </c:dLbls>
        <c:marker val="1"/>
        <c:smooth val="0"/>
        <c:axId val="480878800"/>
        <c:axId val="480870568"/>
      </c:lineChart>
      <c:catAx>
        <c:axId val="480878800"/>
        <c:scaling>
          <c:orientation val="minMax"/>
        </c:scaling>
        <c:delete val="1"/>
        <c:axPos val="b"/>
        <c:numFmt formatCode="General" sourceLinked="1"/>
        <c:majorTickMark val="none"/>
        <c:minorTickMark val="none"/>
        <c:tickLblPos val="none"/>
        <c:crossAx val="480870568"/>
        <c:crosses val="autoZero"/>
        <c:auto val="1"/>
        <c:lblAlgn val="ctr"/>
        <c:lblOffset val="100"/>
        <c:noMultiLvlLbl val="1"/>
      </c:catAx>
      <c:valAx>
        <c:axId val="4808705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08788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CE-49AF-8416-350905BEAA22}"/>
            </c:ext>
          </c:extLst>
        </c:ser>
        <c:dLbls>
          <c:showLegendKey val="0"/>
          <c:showVal val="0"/>
          <c:showCatName val="0"/>
          <c:showSerName val="0"/>
          <c:showPercent val="0"/>
          <c:showBubbleSize val="0"/>
        </c:dLbls>
        <c:gapWidth val="150"/>
        <c:axId val="480876448"/>
        <c:axId val="4808737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xmlns:c16r2="http://schemas.microsoft.com/office/drawing/2015/06/chart">
            <c:ext xmlns:c16="http://schemas.microsoft.com/office/drawing/2014/chart" uri="{C3380CC4-5D6E-409C-BE32-E72D297353CC}">
              <c16:uniqueId val="{00000001-00CE-49AF-8416-350905BEAA22}"/>
            </c:ext>
          </c:extLst>
        </c:ser>
        <c:dLbls>
          <c:showLegendKey val="0"/>
          <c:showVal val="0"/>
          <c:showCatName val="0"/>
          <c:showSerName val="0"/>
          <c:showPercent val="0"/>
          <c:showBubbleSize val="0"/>
        </c:dLbls>
        <c:marker val="1"/>
        <c:smooth val="0"/>
        <c:axId val="480876448"/>
        <c:axId val="480873704"/>
      </c:lineChart>
      <c:catAx>
        <c:axId val="480876448"/>
        <c:scaling>
          <c:orientation val="minMax"/>
        </c:scaling>
        <c:delete val="1"/>
        <c:axPos val="b"/>
        <c:numFmt formatCode="General" sourceLinked="1"/>
        <c:majorTickMark val="none"/>
        <c:minorTickMark val="none"/>
        <c:tickLblPos val="none"/>
        <c:crossAx val="480873704"/>
        <c:crosses val="autoZero"/>
        <c:auto val="1"/>
        <c:lblAlgn val="ctr"/>
        <c:lblOffset val="100"/>
        <c:noMultiLvlLbl val="1"/>
      </c:catAx>
      <c:valAx>
        <c:axId val="480873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08764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121.94</c:v>
                </c:pt>
                <c:pt idx="1">
                  <c:v>127.57</c:v>
                </c:pt>
                <c:pt idx="2">
                  <c:v>422.77</c:v>
                </c:pt>
                <c:pt idx="3">
                  <c:v>392.52</c:v>
                </c:pt>
                <c:pt idx="4">
                  <c:v>482.77</c:v>
                </c:pt>
              </c:numCache>
            </c:numRef>
          </c:val>
          <c:extLst xmlns:c16r2="http://schemas.microsoft.com/office/drawing/2015/06/chart">
            <c:ext xmlns:c16="http://schemas.microsoft.com/office/drawing/2014/chart" uri="{C3380CC4-5D6E-409C-BE32-E72D297353CC}">
              <c16:uniqueId val="{00000000-0CFE-493E-A04B-0995042F701A}"/>
            </c:ext>
          </c:extLst>
        </c:ser>
        <c:dLbls>
          <c:showLegendKey val="0"/>
          <c:showVal val="0"/>
          <c:showCatName val="0"/>
          <c:showSerName val="0"/>
          <c:showPercent val="0"/>
          <c:showBubbleSize val="0"/>
        </c:dLbls>
        <c:gapWidth val="150"/>
        <c:axId val="480875272"/>
        <c:axId val="48086664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xmlns:c16r2="http://schemas.microsoft.com/office/drawing/2015/06/chart">
            <c:ext xmlns:c16="http://schemas.microsoft.com/office/drawing/2014/chart" uri="{C3380CC4-5D6E-409C-BE32-E72D297353CC}">
              <c16:uniqueId val="{00000001-0CFE-493E-A04B-0995042F701A}"/>
            </c:ext>
          </c:extLst>
        </c:ser>
        <c:dLbls>
          <c:showLegendKey val="0"/>
          <c:showVal val="0"/>
          <c:showCatName val="0"/>
          <c:showSerName val="0"/>
          <c:showPercent val="0"/>
          <c:showBubbleSize val="0"/>
        </c:dLbls>
        <c:marker val="1"/>
        <c:smooth val="0"/>
        <c:axId val="480875272"/>
        <c:axId val="480866648"/>
      </c:lineChart>
      <c:catAx>
        <c:axId val="480875272"/>
        <c:scaling>
          <c:orientation val="minMax"/>
        </c:scaling>
        <c:delete val="1"/>
        <c:axPos val="b"/>
        <c:numFmt formatCode="General" sourceLinked="1"/>
        <c:majorTickMark val="none"/>
        <c:minorTickMark val="none"/>
        <c:tickLblPos val="none"/>
        <c:crossAx val="480866648"/>
        <c:crosses val="autoZero"/>
        <c:auto val="1"/>
        <c:lblAlgn val="ctr"/>
        <c:lblOffset val="100"/>
        <c:noMultiLvlLbl val="1"/>
      </c:catAx>
      <c:valAx>
        <c:axId val="480866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08752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1595.97</c:v>
                </c:pt>
                <c:pt idx="1">
                  <c:v>2260.3000000000002</c:v>
                </c:pt>
                <c:pt idx="2">
                  <c:v>2890.92</c:v>
                </c:pt>
                <c:pt idx="3">
                  <c:v>2696.69</c:v>
                </c:pt>
                <c:pt idx="4">
                  <c:v>2653.23</c:v>
                </c:pt>
              </c:numCache>
            </c:numRef>
          </c:val>
          <c:extLst xmlns:c16r2="http://schemas.microsoft.com/office/drawing/2015/06/chart">
            <c:ext xmlns:c16="http://schemas.microsoft.com/office/drawing/2014/chart" uri="{C3380CC4-5D6E-409C-BE32-E72D297353CC}">
              <c16:uniqueId val="{00000000-671A-4CA5-BE16-514ADAF98CD3}"/>
            </c:ext>
          </c:extLst>
        </c:ser>
        <c:dLbls>
          <c:showLegendKey val="0"/>
          <c:showVal val="0"/>
          <c:showCatName val="0"/>
          <c:showSerName val="0"/>
          <c:showPercent val="0"/>
          <c:showBubbleSize val="0"/>
        </c:dLbls>
        <c:gapWidth val="150"/>
        <c:axId val="480872528"/>
        <c:axId val="48086743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xmlns:c16r2="http://schemas.microsoft.com/office/drawing/2015/06/chart">
            <c:ext xmlns:c16="http://schemas.microsoft.com/office/drawing/2014/chart" uri="{C3380CC4-5D6E-409C-BE32-E72D297353CC}">
              <c16:uniqueId val="{00000001-671A-4CA5-BE16-514ADAF98CD3}"/>
            </c:ext>
          </c:extLst>
        </c:ser>
        <c:dLbls>
          <c:showLegendKey val="0"/>
          <c:showVal val="0"/>
          <c:showCatName val="0"/>
          <c:showSerName val="0"/>
          <c:showPercent val="0"/>
          <c:showBubbleSize val="0"/>
        </c:dLbls>
        <c:marker val="1"/>
        <c:smooth val="0"/>
        <c:axId val="480872528"/>
        <c:axId val="480867432"/>
      </c:lineChart>
      <c:catAx>
        <c:axId val="480872528"/>
        <c:scaling>
          <c:orientation val="minMax"/>
        </c:scaling>
        <c:delete val="1"/>
        <c:axPos val="b"/>
        <c:numFmt formatCode="General" sourceLinked="1"/>
        <c:majorTickMark val="none"/>
        <c:minorTickMark val="none"/>
        <c:tickLblPos val="none"/>
        <c:crossAx val="480867432"/>
        <c:crosses val="autoZero"/>
        <c:auto val="1"/>
        <c:lblAlgn val="ctr"/>
        <c:lblOffset val="100"/>
        <c:noMultiLvlLbl val="1"/>
      </c:catAx>
      <c:valAx>
        <c:axId val="4808674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08725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112.63</c:v>
                </c:pt>
                <c:pt idx="1">
                  <c:v>113.09</c:v>
                </c:pt>
                <c:pt idx="2">
                  <c:v>108.19</c:v>
                </c:pt>
                <c:pt idx="3">
                  <c:v>54.05</c:v>
                </c:pt>
                <c:pt idx="4">
                  <c:v>69.61</c:v>
                </c:pt>
              </c:numCache>
            </c:numRef>
          </c:val>
          <c:extLst xmlns:c16r2="http://schemas.microsoft.com/office/drawing/2015/06/chart">
            <c:ext xmlns:c16="http://schemas.microsoft.com/office/drawing/2014/chart" uri="{C3380CC4-5D6E-409C-BE32-E72D297353CC}">
              <c16:uniqueId val="{00000000-B86A-41C4-A512-C327D1E235CC}"/>
            </c:ext>
          </c:extLst>
        </c:ser>
        <c:dLbls>
          <c:showLegendKey val="0"/>
          <c:showVal val="0"/>
          <c:showCatName val="0"/>
          <c:showSerName val="0"/>
          <c:showPercent val="0"/>
          <c:showBubbleSize val="0"/>
        </c:dLbls>
        <c:gapWidth val="150"/>
        <c:axId val="480873312"/>
        <c:axId val="48087292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xmlns:c16r2="http://schemas.microsoft.com/office/drawing/2015/06/chart">
            <c:ext xmlns:c16="http://schemas.microsoft.com/office/drawing/2014/chart" uri="{C3380CC4-5D6E-409C-BE32-E72D297353CC}">
              <c16:uniqueId val="{00000001-B86A-41C4-A512-C327D1E235CC}"/>
            </c:ext>
          </c:extLst>
        </c:ser>
        <c:dLbls>
          <c:showLegendKey val="0"/>
          <c:showVal val="0"/>
          <c:showCatName val="0"/>
          <c:showSerName val="0"/>
          <c:showPercent val="0"/>
          <c:showBubbleSize val="0"/>
        </c:dLbls>
        <c:marker val="1"/>
        <c:smooth val="0"/>
        <c:axId val="480873312"/>
        <c:axId val="480872920"/>
      </c:lineChart>
      <c:catAx>
        <c:axId val="480873312"/>
        <c:scaling>
          <c:orientation val="minMax"/>
        </c:scaling>
        <c:delete val="1"/>
        <c:axPos val="b"/>
        <c:numFmt formatCode="General" sourceLinked="1"/>
        <c:majorTickMark val="none"/>
        <c:minorTickMark val="none"/>
        <c:tickLblPos val="none"/>
        <c:crossAx val="480872920"/>
        <c:crosses val="autoZero"/>
        <c:auto val="1"/>
        <c:lblAlgn val="ctr"/>
        <c:lblOffset val="100"/>
        <c:noMultiLvlLbl val="1"/>
      </c:catAx>
      <c:valAx>
        <c:axId val="4808729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08733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24.05</c:v>
                </c:pt>
                <c:pt idx="1">
                  <c:v>23.88</c:v>
                </c:pt>
                <c:pt idx="2">
                  <c:v>24.81</c:v>
                </c:pt>
                <c:pt idx="3">
                  <c:v>49.06</c:v>
                </c:pt>
                <c:pt idx="4">
                  <c:v>38.32</c:v>
                </c:pt>
              </c:numCache>
            </c:numRef>
          </c:val>
          <c:extLst xmlns:c16r2="http://schemas.microsoft.com/office/drawing/2015/06/chart">
            <c:ext xmlns:c16="http://schemas.microsoft.com/office/drawing/2014/chart" uri="{C3380CC4-5D6E-409C-BE32-E72D297353CC}">
              <c16:uniqueId val="{00000000-E5D2-4676-A4E6-BE961E683A96}"/>
            </c:ext>
          </c:extLst>
        </c:ser>
        <c:dLbls>
          <c:showLegendKey val="0"/>
          <c:showVal val="0"/>
          <c:showCatName val="0"/>
          <c:showSerName val="0"/>
          <c:showPercent val="0"/>
          <c:showBubbleSize val="0"/>
        </c:dLbls>
        <c:gapWidth val="150"/>
        <c:axId val="480877624"/>
        <c:axId val="48087409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xmlns:c16r2="http://schemas.microsoft.com/office/drawing/2015/06/chart">
            <c:ext xmlns:c16="http://schemas.microsoft.com/office/drawing/2014/chart" uri="{C3380CC4-5D6E-409C-BE32-E72D297353CC}">
              <c16:uniqueId val="{00000001-E5D2-4676-A4E6-BE961E683A96}"/>
            </c:ext>
          </c:extLst>
        </c:ser>
        <c:dLbls>
          <c:showLegendKey val="0"/>
          <c:showVal val="0"/>
          <c:showCatName val="0"/>
          <c:showSerName val="0"/>
          <c:showPercent val="0"/>
          <c:showBubbleSize val="0"/>
        </c:dLbls>
        <c:marker val="1"/>
        <c:smooth val="0"/>
        <c:axId val="480877624"/>
        <c:axId val="480874096"/>
      </c:lineChart>
      <c:catAx>
        <c:axId val="480877624"/>
        <c:scaling>
          <c:orientation val="minMax"/>
        </c:scaling>
        <c:delete val="1"/>
        <c:axPos val="b"/>
        <c:numFmt formatCode="General" sourceLinked="1"/>
        <c:majorTickMark val="none"/>
        <c:minorTickMark val="none"/>
        <c:tickLblPos val="none"/>
        <c:crossAx val="480874096"/>
        <c:crosses val="autoZero"/>
        <c:auto val="1"/>
        <c:lblAlgn val="ctr"/>
        <c:lblOffset val="100"/>
        <c:noMultiLvlLbl val="1"/>
      </c:catAx>
      <c:valAx>
        <c:axId val="4808740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08776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86.55</c:v>
                </c:pt>
                <c:pt idx="1">
                  <c:v>86.68</c:v>
                </c:pt>
                <c:pt idx="2">
                  <c:v>64.819999999999993</c:v>
                </c:pt>
                <c:pt idx="3">
                  <c:v>70.53</c:v>
                </c:pt>
                <c:pt idx="4">
                  <c:v>70.36</c:v>
                </c:pt>
              </c:numCache>
            </c:numRef>
          </c:val>
          <c:extLst xmlns:c16r2="http://schemas.microsoft.com/office/drawing/2015/06/chart">
            <c:ext xmlns:c16="http://schemas.microsoft.com/office/drawing/2014/chart" uri="{C3380CC4-5D6E-409C-BE32-E72D297353CC}">
              <c16:uniqueId val="{00000000-A67B-481F-89DE-855F4C78C800}"/>
            </c:ext>
          </c:extLst>
        </c:ser>
        <c:dLbls>
          <c:showLegendKey val="0"/>
          <c:showVal val="0"/>
          <c:showCatName val="0"/>
          <c:showSerName val="0"/>
          <c:showPercent val="0"/>
          <c:showBubbleSize val="0"/>
        </c:dLbls>
        <c:gapWidth val="150"/>
        <c:axId val="480876056"/>
        <c:axId val="48087723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xmlns:c16r2="http://schemas.microsoft.com/office/drawing/2015/06/chart">
            <c:ext xmlns:c16="http://schemas.microsoft.com/office/drawing/2014/chart" uri="{C3380CC4-5D6E-409C-BE32-E72D297353CC}">
              <c16:uniqueId val="{00000001-A67B-481F-89DE-855F4C78C800}"/>
            </c:ext>
          </c:extLst>
        </c:ser>
        <c:dLbls>
          <c:showLegendKey val="0"/>
          <c:showVal val="0"/>
          <c:showCatName val="0"/>
          <c:showSerName val="0"/>
          <c:showPercent val="0"/>
          <c:showBubbleSize val="0"/>
        </c:dLbls>
        <c:marker val="1"/>
        <c:smooth val="0"/>
        <c:axId val="480876056"/>
        <c:axId val="480877232"/>
      </c:lineChart>
      <c:catAx>
        <c:axId val="480876056"/>
        <c:scaling>
          <c:orientation val="minMax"/>
        </c:scaling>
        <c:delete val="1"/>
        <c:axPos val="b"/>
        <c:numFmt formatCode="General" sourceLinked="1"/>
        <c:majorTickMark val="none"/>
        <c:minorTickMark val="none"/>
        <c:tickLblPos val="none"/>
        <c:crossAx val="480877232"/>
        <c:crosses val="autoZero"/>
        <c:auto val="1"/>
        <c:lblAlgn val="ctr"/>
        <c:lblOffset val="100"/>
        <c:noMultiLvlLbl val="1"/>
      </c:catAx>
      <c:valAx>
        <c:axId val="4808772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08760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68.209999999999994</c:v>
                </c:pt>
                <c:pt idx="1">
                  <c:v>70.45</c:v>
                </c:pt>
                <c:pt idx="2">
                  <c:v>52.15</c:v>
                </c:pt>
                <c:pt idx="3">
                  <c:v>52.15</c:v>
                </c:pt>
                <c:pt idx="4">
                  <c:v>52.15</c:v>
                </c:pt>
              </c:numCache>
            </c:numRef>
          </c:val>
          <c:extLst xmlns:c16r2="http://schemas.microsoft.com/office/drawing/2015/06/chart">
            <c:ext xmlns:c16="http://schemas.microsoft.com/office/drawing/2014/chart" uri="{C3380CC4-5D6E-409C-BE32-E72D297353CC}">
              <c16:uniqueId val="{00000000-4D93-46E8-95F1-D1FAA2FC9C19}"/>
            </c:ext>
          </c:extLst>
        </c:ser>
        <c:dLbls>
          <c:showLegendKey val="0"/>
          <c:showVal val="0"/>
          <c:showCatName val="0"/>
          <c:showSerName val="0"/>
          <c:showPercent val="0"/>
          <c:showBubbleSize val="0"/>
        </c:dLbls>
        <c:gapWidth val="150"/>
        <c:axId val="480868216"/>
        <c:axId val="48087801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xmlns:c16r2="http://schemas.microsoft.com/office/drawing/2015/06/chart">
            <c:ext xmlns:c16="http://schemas.microsoft.com/office/drawing/2014/chart" uri="{C3380CC4-5D6E-409C-BE32-E72D297353CC}">
              <c16:uniqueId val="{00000001-4D93-46E8-95F1-D1FAA2FC9C19}"/>
            </c:ext>
          </c:extLst>
        </c:ser>
        <c:dLbls>
          <c:showLegendKey val="0"/>
          <c:showVal val="0"/>
          <c:showCatName val="0"/>
          <c:showSerName val="0"/>
          <c:showPercent val="0"/>
          <c:showBubbleSize val="0"/>
        </c:dLbls>
        <c:marker val="1"/>
        <c:smooth val="0"/>
        <c:axId val="480868216"/>
        <c:axId val="480878016"/>
      </c:lineChart>
      <c:catAx>
        <c:axId val="480868216"/>
        <c:scaling>
          <c:orientation val="minMax"/>
        </c:scaling>
        <c:delete val="1"/>
        <c:axPos val="b"/>
        <c:numFmt formatCode="General" sourceLinked="1"/>
        <c:majorTickMark val="none"/>
        <c:minorTickMark val="none"/>
        <c:tickLblPos val="none"/>
        <c:crossAx val="480878016"/>
        <c:crosses val="autoZero"/>
        <c:auto val="1"/>
        <c:lblAlgn val="ctr"/>
        <c:lblOffset val="100"/>
        <c:noMultiLvlLbl val="1"/>
      </c:catAx>
      <c:valAx>
        <c:axId val="4808780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08682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view="pageBreakPreview" zoomScale="60" zoomScaleNormal="6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秋田県　大館市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7300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5136</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24.7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29</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3807</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107</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112.03</v>
      </c>
      <c r="Y32" s="129"/>
      <c r="Z32" s="129"/>
      <c r="AA32" s="129"/>
      <c r="AB32" s="129"/>
      <c r="AC32" s="129"/>
      <c r="AD32" s="129"/>
      <c r="AE32" s="129"/>
      <c r="AF32" s="129"/>
      <c r="AG32" s="129"/>
      <c r="AH32" s="129"/>
      <c r="AI32" s="129"/>
      <c r="AJ32" s="129"/>
      <c r="AK32" s="129"/>
      <c r="AL32" s="129"/>
      <c r="AM32" s="129"/>
      <c r="AN32" s="129"/>
      <c r="AO32" s="129"/>
      <c r="AP32" s="129"/>
      <c r="AQ32" s="130"/>
      <c r="AR32" s="128">
        <f>データ!U6</f>
        <v>112.51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108</v>
      </c>
      <c r="BM32" s="129"/>
      <c r="BN32" s="129"/>
      <c r="BO32" s="129"/>
      <c r="BP32" s="129"/>
      <c r="BQ32" s="129"/>
      <c r="BR32" s="129"/>
      <c r="BS32" s="129"/>
      <c r="BT32" s="129"/>
      <c r="BU32" s="129"/>
      <c r="BV32" s="129"/>
      <c r="BW32" s="129"/>
      <c r="BX32" s="129"/>
      <c r="BY32" s="129"/>
      <c r="BZ32" s="129"/>
      <c r="CA32" s="129"/>
      <c r="CB32" s="129"/>
      <c r="CC32" s="129"/>
      <c r="CD32" s="129"/>
      <c r="CE32" s="130"/>
      <c r="CF32" s="128">
        <f>データ!W6</f>
        <v>90.71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107.42</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10.68</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121.94</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127.57</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422.77</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392.52</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482.77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1595.97</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2260.3000000000002</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2890.92</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2696.69</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2653.23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108</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112.63</v>
      </c>
      <c r="Y55" s="129"/>
      <c r="Z55" s="129"/>
      <c r="AA55" s="129"/>
      <c r="AB55" s="129"/>
      <c r="AC55" s="129"/>
      <c r="AD55" s="129"/>
      <c r="AE55" s="129"/>
      <c r="AF55" s="129"/>
      <c r="AG55" s="129"/>
      <c r="AH55" s="129"/>
      <c r="AI55" s="129"/>
      <c r="AJ55" s="129"/>
      <c r="AK55" s="129"/>
      <c r="AL55" s="129"/>
      <c r="AM55" s="129"/>
      <c r="AN55" s="129"/>
      <c r="AO55" s="129"/>
      <c r="AP55" s="129"/>
      <c r="AQ55" s="130"/>
      <c r="AR55" s="128">
        <f>データ!BM6</f>
        <v>113.09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108.19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54.05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69.61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24.05</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23.88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24.81</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49.06</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38.32</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86.55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86.68</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64.819999999999993</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70.53</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70.36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68.209999999999994</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70.45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52.15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52.15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52.15</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41.54</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43.7</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20.37</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22.23</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24.52</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0</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0</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0</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0</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0</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53.32</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53.4</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53.49</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54.3</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55.32</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3.56</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3.46</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3.28</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4.66</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7.35</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0.06</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0.13</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0.02</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0.06</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0.09</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37</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38</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b0/zjqZebTuJgch2vOCQlkOHVhl3cOxov4w797AIym97fjcaFLyrQ+uiBqbubAdpT2PObHHL7eUNQKSWCQ6aXg==" saltValue="r2dzhepDrGlpEG6oR81eJ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112.03</v>
      </c>
      <c r="U6" s="52">
        <f>U7</f>
        <v>112.51</v>
      </c>
      <c r="V6" s="52">
        <f>V7</f>
        <v>108</v>
      </c>
      <c r="W6" s="52">
        <f>W7</f>
        <v>90.71</v>
      </c>
      <c r="X6" s="52">
        <f t="shared" si="3"/>
        <v>107.42</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10.68</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121.94</v>
      </c>
      <c r="AQ6" s="52">
        <f>AQ7</f>
        <v>127.57</v>
      </c>
      <c r="AR6" s="52">
        <f>AR7</f>
        <v>422.77</v>
      </c>
      <c r="AS6" s="52">
        <f>AS7</f>
        <v>392.52</v>
      </c>
      <c r="AT6" s="52">
        <f t="shared" si="3"/>
        <v>482.77</v>
      </c>
      <c r="AU6" s="52">
        <f t="shared" si="3"/>
        <v>549.77</v>
      </c>
      <c r="AV6" s="52">
        <f t="shared" si="3"/>
        <v>730.25</v>
      </c>
      <c r="AW6" s="52">
        <f t="shared" si="3"/>
        <v>868.31</v>
      </c>
      <c r="AX6" s="52">
        <f t="shared" si="3"/>
        <v>732.52</v>
      </c>
      <c r="AY6" s="52">
        <f t="shared" si="3"/>
        <v>819.73</v>
      </c>
      <c r="AZ6" s="50" t="str">
        <f>IF(AZ7="-","【-】","【"&amp;SUBSTITUTE(TEXT(AZ7,"#,##0.00"),"-","△")&amp;"】")</f>
        <v>【436.32】</v>
      </c>
      <c r="BA6" s="52">
        <f t="shared" si="3"/>
        <v>1595.97</v>
      </c>
      <c r="BB6" s="52">
        <f>BB7</f>
        <v>2260.3000000000002</v>
      </c>
      <c r="BC6" s="52">
        <f>BC7</f>
        <v>2890.92</v>
      </c>
      <c r="BD6" s="52">
        <f>BD7</f>
        <v>2696.69</v>
      </c>
      <c r="BE6" s="52">
        <f t="shared" si="3"/>
        <v>2653.23</v>
      </c>
      <c r="BF6" s="52">
        <f t="shared" si="3"/>
        <v>536.28</v>
      </c>
      <c r="BG6" s="52">
        <f t="shared" si="3"/>
        <v>514.66</v>
      </c>
      <c r="BH6" s="52">
        <f t="shared" si="3"/>
        <v>504.81</v>
      </c>
      <c r="BI6" s="52">
        <f t="shared" si="3"/>
        <v>498.01</v>
      </c>
      <c r="BJ6" s="52">
        <f t="shared" si="3"/>
        <v>490.39</v>
      </c>
      <c r="BK6" s="50" t="str">
        <f>IF(BK7="-","【-】","【"&amp;SUBSTITUTE(TEXT(BK7,"#,##0.00"),"-","△")&amp;"】")</f>
        <v>【238.21】</v>
      </c>
      <c r="BL6" s="52">
        <f t="shared" si="3"/>
        <v>112.63</v>
      </c>
      <c r="BM6" s="52">
        <f>BM7</f>
        <v>113.09</v>
      </c>
      <c r="BN6" s="52">
        <f>BN7</f>
        <v>108.19</v>
      </c>
      <c r="BO6" s="52">
        <f>BO7</f>
        <v>54.05</v>
      </c>
      <c r="BP6" s="52">
        <f t="shared" si="3"/>
        <v>69.61</v>
      </c>
      <c r="BQ6" s="52">
        <f t="shared" si="3"/>
        <v>100.54</v>
      </c>
      <c r="BR6" s="52">
        <f t="shared" si="3"/>
        <v>95.99</v>
      </c>
      <c r="BS6" s="52">
        <f t="shared" si="3"/>
        <v>94.91</v>
      </c>
      <c r="BT6" s="52">
        <f t="shared" si="3"/>
        <v>90.22</v>
      </c>
      <c r="BU6" s="52">
        <f t="shared" si="3"/>
        <v>90.8</v>
      </c>
      <c r="BV6" s="50" t="str">
        <f>IF(BV7="-","【-】","【"&amp;SUBSTITUTE(TEXT(BV7,"#,##0.00"),"-","△")&amp;"】")</f>
        <v>【113.30】</v>
      </c>
      <c r="BW6" s="52">
        <f t="shared" si="3"/>
        <v>24.05</v>
      </c>
      <c r="BX6" s="52">
        <f>BX7</f>
        <v>23.88</v>
      </c>
      <c r="BY6" s="52">
        <f>BY7</f>
        <v>24.81</v>
      </c>
      <c r="BZ6" s="52">
        <f>BZ7</f>
        <v>49.06</v>
      </c>
      <c r="CA6" s="52">
        <f t="shared" si="3"/>
        <v>38.32</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86.55</v>
      </c>
      <c r="CI6" s="52">
        <f>CI7</f>
        <v>86.68</v>
      </c>
      <c r="CJ6" s="52">
        <f>CJ7</f>
        <v>64.819999999999993</v>
      </c>
      <c r="CK6" s="52">
        <f>CK7</f>
        <v>70.53</v>
      </c>
      <c r="CL6" s="52">
        <f t="shared" si="5"/>
        <v>70.36</v>
      </c>
      <c r="CM6" s="52">
        <f t="shared" si="5"/>
        <v>35.54</v>
      </c>
      <c r="CN6" s="52">
        <f t="shared" si="5"/>
        <v>35.24</v>
      </c>
      <c r="CO6" s="52">
        <f t="shared" si="5"/>
        <v>35.22</v>
      </c>
      <c r="CP6" s="52">
        <f t="shared" si="5"/>
        <v>34.92</v>
      </c>
      <c r="CQ6" s="52">
        <f t="shared" si="5"/>
        <v>34.19</v>
      </c>
      <c r="CR6" s="50" t="str">
        <f>IF(CR7="-","【-】","【"&amp;SUBSTITUTE(TEXT(CR7,"#,##0.00"),"-","△")&amp;"】")</f>
        <v>【53.39】</v>
      </c>
      <c r="CS6" s="52">
        <f t="shared" ref="CS6:DB6" si="6">CS7</f>
        <v>68.209999999999994</v>
      </c>
      <c r="CT6" s="52">
        <f>CT7</f>
        <v>70.45</v>
      </c>
      <c r="CU6" s="52">
        <f>CU7</f>
        <v>52.15</v>
      </c>
      <c r="CV6" s="52">
        <f>CV7</f>
        <v>52.15</v>
      </c>
      <c r="CW6" s="52">
        <f t="shared" si="6"/>
        <v>52.15</v>
      </c>
      <c r="CX6" s="52">
        <f t="shared" si="6"/>
        <v>50.81</v>
      </c>
      <c r="CY6" s="52">
        <f t="shared" si="6"/>
        <v>50.28</v>
      </c>
      <c r="CZ6" s="52">
        <f t="shared" si="6"/>
        <v>51.42</v>
      </c>
      <c r="DA6" s="52">
        <f t="shared" si="6"/>
        <v>50.9</v>
      </c>
      <c r="DB6" s="52">
        <f t="shared" si="6"/>
        <v>49.05</v>
      </c>
      <c r="DC6" s="50" t="str">
        <f>IF(DC7="-","【-】","【"&amp;SUBSTITUTE(TEXT(DC7,"#,##0.00"),"-","△")&amp;"】")</f>
        <v>【76.89】</v>
      </c>
      <c r="DD6" s="52">
        <f t="shared" ref="DD6:DM6" si="7">DD7</f>
        <v>41.54</v>
      </c>
      <c r="DE6" s="52">
        <f>DE7</f>
        <v>43.7</v>
      </c>
      <c r="DF6" s="52">
        <f>DF7</f>
        <v>20.37</v>
      </c>
      <c r="DG6" s="52">
        <f>DG7</f>
        <v>22.23</v>
      </c>
      <c r="DH6" s="52">
        <f t="shared" si="7"/>
        <v>24.52</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89</v>
      </c>
      <c r="C7" s="54" t="s">
        <v>90</v>
      </c>
      <c r="D7" s="54" t="s">
        <v>91</v>
      </c>
      <c r="E7" s="54" t="s">
        <v>92</v>
      </c>
      <c r="F7" s="54" t="s">
        <v>93</v>
      </c>
      <c r="G7" s="54" t="s">
        <v>94</v>
      </c>
      <c r="H7" s="54" t="s">
        <v>95</v>
      </c>
      <c r="I7" s="54" t="s">
        <v>96</v>
      </c>
      <c r="J7" s="54" t="s">
        <v>97</v>
      </c>
      <c r="K7" s="55">
        <v>7300</v>
      </c>
      <c r="L7" s="54" t="s">
        <v>98</v>
      </c>
      <c r="M7" s="55">
        <v>1</v>
      </c>
      <c r="N7" s="55">
        <v>5136</v>
      </c>
      <c r="O7" s="56" t="s">
        <v>99</v>
      </c>
      <c r="P7" s="56">
        <v>24.7</v>
      </c>
      <c r="Q7" s="55">
        <v>29</v>
      </c>
      <c r="R7" s="55">
        <v>3807</v>
      </c>
      <c r="S7" s="54" t="s">
        <v>100</v>
      </c>
      <c r="T7" s="57">
        <v>112.03</v>
      </c>
      <c r="U7" s="57">
        <v>112.51</v>
      </c>
      <c r="V7" s="57">
        <v>108</v>
      </c>
      <c r="W7" s="57">
        <v>90.71</v>
      </c>
      <c r="X7" s="57">
        <v>107.42</v>
      </c>
      <c r="Y7" s="57">
        <v>120</v>
      </c>
      <c r="Z7" s="57">
        <v>113.67</v>
      </c>
      <c r="AA7" s="57">
        <v>110.79</v>
      </c>
      <c r="AB7" s="57">
        <v>108.76</v>
      </c>
      <c r="AC7" s="58">
        <v>110.19</v>
      </c>
      <c r="AD7" s="57">
        <v>118.49</v>
      </c>
      <c r="AE7" s="57">
        <v>0</v>
      </c>
      <c r="AF7" s="57">
        <v>0</v>
      </c>
      <c r="AG7" s="57">
        <v>0</v>
      </c>
      <c r="AH7" s="57">
        <v>10.68</v>
      </c>
      <c r="AI7" s="57">
        <v>0</v>
      </c>
      <c r="AJ7" s="57">
        <v>115.82</v>
      </c>
      <c r="AK7" s="57">
        <v>118.97</v>
      </c>
      <c r="AL7" s="57">
        <v>121.15</v>
      </c>
      <c r="AM7" s="57">
        <v>125.8</v>
      </c>
      <c r="AN7" s="57">
        <v>132.55000000000001</v>
      </c>
      <c r="AO7" s="57">
        <v>19.579999999999998</v>
      </c>
      <c r="AP7" s="57">
        <v>121.94</v>
      </c>
      <c r="AQ7" s="57">
        <v>127.57</v>
      </c>
      <c r="AR7" s="57">
        <v>422.77</v>
      </c>
      <c r="AS7" s="57">
        <v>392.52</v>
      </c>
      <c r="AT7" s="57">
        <v>482.77</v>
      </c>
      <c r="AU7" s="57">
        <v>549.77</v>
      </c>
      <c r="AV7" s="57">
        <v>730.25</v>
      </c>
      <c r="AW7" s="57">
        <v>868.31</v>
      </c>
      <c r="AX7" s="57">
        <v>732.52</v>
      </c>
      <c r="AY7" s="57">
        <v>819.73</v>
      </c>
      <c r="AZ7" s="57">
        <v>436.32</v>
      </c>
      <c r="BA7" s="57">
        <v>1595.97</v>
      </c>
      <c r="BB7" s="57">
        <v>2260.3000000000002</v>
      </c>
      <c r="BC7" s="57">
        <v>2890.92</v>
      </c>
      <c r="BD7" s="57">
        <v>2696.69</v>
      </c>
      <c r="BE7" s="57">
        <v>2653.23</v>
      </c>
      <c r="BF7" s="57">
        <v>536.28</v>
      </c>
      <c r="BG7" s="57">
        <v>514.66</v>
      </c>
      <c r="BH7" s="57">
        <v>504.81</v>
      </c>
      <c r="BI7" s="57">
        <v>498.01</v>
      </c>
      <c r="BJ7" s="57">
        <v>490.39</v>
      </c>
      <c r="BK7" s="57">
        <v>238.21</v>
      </c>
      <c r="BL7" s="57">
        <v>112.63</v>
      </c>
      <c r="BM7" s="57">
        <v>113.09</v>
      </c>
      <c r="BN7" s="57">
        <v>108.19</v>
      </c>
      <c r="BO7" s="57">
        <v>54.05</v>
      </c>
      <c r="BP7" s="57">
        <v>69.61</v>
      </c>
      <c r="BQ7" s="57">
        <v>100.54</v>
      </c>
      <c r="BR7" s="57">
        <v>95.99</v>
      </c>
      <c r="BS7" s="57">
        <v>94.91</v>
      </c>
      <c r="BT7" s="57">
        <v>90.22</v>
      </c>
      <c r="BU7" s="57">
        <v>90.8</v>
      </c>
      <c r="BV7" s="57">
        <v>113.3</v>
      </c>
      <c r="BW7" s="57">
        <v>24.05</v>
      </c>
      <c r="BX7" s="57">
        <v>23.88</v>
      </c>
      <c r="BY7" s="57">
        <v>24.81</v>
      </c>
      <c r="BZ7" s="57">
        <v>49.06</v>
      </c>
      <c r="CA7" s="57">
        <v>38.32</v>
      </c>
      <c r="CB7" s="57">
        <v>42.19</v>
      </c>
      <c r="CC7" s="57">
        <v>44.55</v>
      </c>
      <c r="CD7" s="57">
        <v>47.36</v>
      </c>
      <c r="CE7" s="57">
        <v>49.94</v>
      </c>
      <c r="CF7" s="57">
        <v>50.56</v>
      </c>
      <c r="CG7" s="57">
        <v>18.87</v>
      </c>
      <c r="CH7" s="57">
        <v>86.55</v>
      </c>
      <c r="CI7" s="57">
        <v>86.68</v>
      </c>
      <c r="CJ7" s="57">
        <v>64.819999999999993</v>
      </c>
      <c r="CK7" s="57">
        <v>70.53</v>
      </c>
      <c r="CL7" s="57">
        <v>70.36</v>
      </c>
      <c r="CM7" s="57">
        <v>35.54</v>
      </c>
      <c r="CN7" s="57">
        <v>35.24</v>
      </c>
      <c r="CO7" s="57">
        <v>35.22</v>
      </c>
      <c r="CP7" s="57">
        <v>34.92</v>
      </c>
      <c r="CQ7" s="57">
        <v>34.19</v>
      </c>
      <c r="CR7" s="57">
        <v>53.39</v>
      </c>
      <c r="CS7" s="57">
        <v>68.209999999999994</v>
      </c>
      <c r="CT7" s="57">
        <v>70.45</v>
      </c>
      <c r="CU7" s="57">
        <v>52.15</v>
      </c>
      <c r="CV7" s="57">
        <v>52.15</v>
      </c>
      <c r="CW7" s="57">
        <v>52.15</v>
      </c>
      <c r="CX7" s="57">
        <v>50.81</v>
      </c>
      <c r="CY7" s="57">
        <v>50.28</v>
      </c>
      <c r="CZ7" s="57">
        <v>51.42</v>
      </c>
      <c r="DA7" s="57">
        <v>50.9</v>
      </c>
      <c r="DB7" s="57">
        <v>49.05</v>
      </c>
      <c r="DC7" s="57">
        <v>76.89</v>
      </c>
      <c r="DD7" s="57">
        <v>41.54</v>
      </c>
      <c r="DE7" s="57">
        <v>43.7</v>
      </c>
      <c r="DF7" s="57">
        <v>20.37</v>
      </c>
      <c r="DG7" s="57">
        <v>22.23</v>
      </c>
      <c r="DH7" s="57">
        <v>24.52</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112.03</v>
      </c>
      <c r="V11" s="65">
        <f>IF(U6="-",NA(),U6)</f>
        <v>112.51</v>
      </c>
      <c r="W11" s="65">
        <f>IF(V6="-",NA(),V6)</f>
        <v>108</v>
      </c>
      <c r="X11" s="65">
        <f>IF(W6="-",NA(),W6)</f>
        <v>90.71</v>
      </c>
      <c r="Y11" s="65">
        <f>IF(X6="-",NA(),X6)</f>
        <v>107.42</v>
      </c>
      <c r="AE11" s="64" t="s">
        <v>23</v>
      </c>
      <c r="AF11" s="65">
        <f>IF(AE6="-",NA(),AE6)</f>
        <v>0</v>
      </c>
      <c r="AG11" s="65">
        <f>IF(AF6="-",NA(),AF6)</f>
        <v>0</v>
      </c>
      <c r="AH11" s="65">
        <f>IF(AG6="-",NA(),AG6)</f>
        <v>0</v>
      </c>
      <c r="AI11" s="65">
        <f>IF(AH6="-",NA(),AH6)</f>
        <v>10.68</v>
      </c>
      <c r="AJ11" s="65">
        <f>IF(AI6="-",NA(),AI6)</f>
        <v>0</v>
      </c>
      <c r="AP11" s="64" t="s">
        <v>23</v>
      </c>
      <c r="AQ11" s="65">
        <f>IF(AP6="-",NA(),AP6)</f>
        <v>121.94</v>
      </c>
      <c r="AR11" s="65">
        <f>IF(AQ6="-",NA(),AQ6)</f>
        <v>127.57</v>
      </c>
      <c r="AS11" s="65">
        <f>IF(AR6="-",NA(),AR6)</f>
        <v>422.77</v>
      </c>
      <c r="AT11" s="65">
        <f>IF(AS6="-",NA(),AS6)</f>
        <v>392.52</v>
      </c>
      <c r="AU11" s="65">
        <f>IF(AT6="-",NA(),AT6)</f>
        <v>482.77</v>
      </c>
      <c r="BA11" s="64" t="s">
        <v>23</v>
      </c>
      <c r="BB11" s="65">
        <f>IF(BA6="-",NA(),BA6)</f>
        <v>1595.97</v>
      </c>
      <c r="BC11" s="65">
        <f>IF(BB6="-",NA(),BB6)</f>
        <v>2260.3000000000002</v>
      </c>
      <c r="BD11" s="65">
        <f>IF(BC6="-",NA(),BC6)</f>
        <v>2890.92</v>
      </c>
      <c r="BE11" s="65">
        <f>IF(BD6="-",NA(),BD6)</f>
        <v>2696.69</v>
      </c>
      <c r="BF11" s="65">
        <f>IF(BE6="-",NA(),BE6)</f>
        <v>2653.23</v>
      </c>
      <c r="BL11" s="64" t="s">
        <v>23</v>
      </c>
      <c r="BM11" s="65">
        <f>IF(BL6="-",NA(),BL6)</f>
        <v>112.63</v>
      </c>
      <c r="BN11" s="65">
        <f>IF(BM6="-",NA(),BM6)</f>
        <v>113.09</v>
      </c>
      <c r="BO11" s="65">
        <f>IF(BN6="-",NA(),BN6)</f>
        <v>108.19</v>
      </c>
      <c r="BP11" s="65">
        <f>IF(BO6="-",NA(),BO6)</f>
        <v>54.05</v>
      </c>
      <c r="BQ11" s="65">
        <f>IF(BP6="-",NA(),BP6)</f>
        <v>69.61</v>
      </c>
      <c r="BW11" s="64" t="s">
        <v>23</v>
      </c>
      <c r="BX11" s="65">
        <f>IF(BW6="-",NA(),BW6)</f>
        <v>24.05</v>
      </c>
      <c r="BY11" s="65">
        <f>IF(BX6="-",NA(),BX6)</f>
        <v>23.88</v>
      </c>
      <c r="BZ11" s="65">
        <f>IF(BY6="-",NA(),BY6)</f>
        <v>24.81</v>
      </c>
      <c r="CA11" s="65">
        <f>IF(BZ6="-",NA(),BZ6)</f>
        <v>49.06</v>
      </c>
      <c r="CB11" s="65">
        <f>IF(CA6="-",NA(),CA6)</f>
        <v>38.32</v>
      </c>
      <c r="CH11" s="64" t="s">
        <v>23</v>
      </c>
      <c r="CI11" s="65">
        <f>IF(CH6="-",NA(),CH6)</f>
        <v>86.55</v>
      </c>
      <c r="CJ11" s="65">
        <f>IF(CI6="-",NA(),CI6)</f>
        <v>86.68</v>
      </c>
      <c r="CK11" s="65">
        <f>IF(CJ6="-",NA(),CJ6)</f>
        <v>64.819999999999993</v>
      </c>
      <c r="CL11" s="65">
        <f>IF(CK6="-",NA(),CK6)</f>
        <v>70.53</v>
      </c>
      <c r="CM11" s="65">
        <f>IF(CL6="-",NA(),CL6)</f>
        <v>70.36</v>
      </c>
      <c r="CS11" s="64" t="s">
        <v>23</v>
      </c>
      <c r="CT11" s="65">
        <f>IF(CS6="-",NA(),CS6)</f>
        <v>68.209999999999994</v>
      </c>
      <c r="CU11" s="65">
        <f>IF(CT6="-",NA(),CT6)</f>
        <v>70.45</v>
      </c>
      <c r="CV11" s="65">
        <f>IF(CU6="-",NA(),CU6)</f>
        <v>52.15</v>
      </c>
      <c r="CW11" s="65">
        <f>IF(CV6="-",NA(),CV6)</f>
        <v>52.15</v>
      </c>
      <c r="CX11" s="65">
        <f>IF(CW6="-",NA(),CW6)</f>
        <v>52.15</v>
      </c>
      <c r="DD11" s="64" t="s">
        <v>23</v>
      </c>
      <c r="DE11" s="65">
        <f>IF(DD6="-",NA(),DD6)</f>
        <v>41.54</v>
      </c>
      <c r="DF11" s="65">
        <f>IF(DE6="-",NA(),DE6)</f>
        <v>43.7</v>
      </c>
      <c r="DG11" s="65">
        <f>IF(DF6="-",NA(),DF6)</f>
        <v>20.37</v>
      </c>
      <c r="DH11" s="65">
        <f>IF(DG6="-",NA(),DG6)</f>
        <v>22.23</v>
      </c>
      <c r="DI11" s="65">
        <f>IF(DH6="-",NA(),DH6)</f>
        <v>24.52</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CL4346</cp:lastModifiedBy>
  <cp:lastPrinted>2022-01-17T08:53:33Z</cp:lastPrinted>
  <dcterms:created xsi:type="dcterms:W3CDTF">2021-12-03T08:58:44Z</dcterms:created>
  <dcterms:modified xsi:type="dcterms:W3CDTF">2022-02-24T23:49:01Z</dcterms:modified>
  <cp:category/>
</cp:coreProperties>
</file>